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0482営業運営\04業務運用ライン\70_個別案件対応\005_標準戻り受付対応（2023.04）\20221214_掲載様式\20231220_一部見直し（約款併記、希望日）\"/>
    </mc:Choice>
  </mc:AlternateContent>
  <xr:revisionPtr revIDLastSave="0" documentId="13_ncr:1_{C9524FDF-A951-4FAF-9FBE-837B76CAB09C}" xr6:coauthVersionLast="47" xr6:coauthVersionMax="47" xr10:uidLastSave="{00000000-0000-0000-0000-000000000000}"/>
  <bookViews>
    <workbookView xWindow="-118" yWindow="-118" windowWidth="25370" windowHeight="13929" tabRatio="772" activeTab="2" xr2:uid="{00000000-000D-0000-FFFF-FFFF00000000}"/>
  </bookViews>
  <sheets>
    <sheet name="重要事項説明書（高圧）" sheetId="17" r:id="rId1"/>
    <sheet name="重要事項説明書 (特別高圧)" sheetId="12" r:id="rId2"/>
    <sheet name="電力申込書" sheetId="4" r:id="rId3"/>
    <sheet name="別紙" sheetId="1" r:id="rId4"/>
    <sheet name="使用計画入力リスト" sheetId="7" r:id="rId5"/>
    <sheet name="使用計画書(1)" sheetId="8" r:id="rId6"/>
    <sheet name="使用計画書(2)" sheetId="9" r:id="rId7"/>
    <sheet name="使用計画書(3)" sheetId="10" r:id="rId8"/>
    <sheet name="入力リスト" sheetId="3" state="hidden" r:id="rId9"/>
  </sheets>
  <definedNames>
    <definedName name="_xlnm.Print_Area" localSheetId="5">'使用計画書(1)'!$A$1:$J$35</definedName>
    <definedName name="_xlnm.Print_Area" localSheetId="1">'重要事項説明書 (特別高圧)'!$A$1:$G$140</definedName>
    <definedName name="_xlnm.Print_Area" localSheetId="0">'重要事項説明書（高圧）'!$A$1:$G$132</definedName>
    <definedName name="_xlnm.Print_Area" localSheetId="2">電力申込書!$A$2:$BJ$80</definedName>
    <definedName name="_xlnm.Print_Area" localSheetId="3">別紙!$C$2:$BL$75</definedName>
    <definedName name="カレンダー" localSheetId="1">#REF!</definedName>
    <definedName name="カレンダー">#REF!</definedName>
    <definedName name="選択項目1" localSheetId="1">#REF!</definedName>
    <definedName name="選択項目1">#REF!</definedName>
    <definedName name="年度選択" localSheetId="1">#REF!</definedName>
    <definedName name="年度選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N37" i="1" l="1"/>
  <c r="O7" i="7" l="1"/>
  <c r="N9" i="7" s="1"/>
  <c r="C9" i="7" l="1"/>
  <c r="E9" i="7"/>
  <c r="G9" i="7"/>
  <c r="I9" i="7"/>
  <c r="K9" i="7"/>
  <c r="M9" i="7"/>
  <c r="D9" i="7"/>
  <c r="F9" i="7"/>
  <c r="H9" i="7"/>
  <c r="J9" i="7"/>
  <c r="L9" i="7"/>
  <c r="C6" i="7"/>
  <c r="D10" i="7" l="1"/>
  <c r="D11" i="7" s="1"/>
  <c r="F10" i="7"/>
  <c r="F11" i="7" s="1"/>
  <c r="H10" i="7"/>
  <c r="H11" i="7" s="1"/>
  <c r="J10" i="7"/>
  <c r="J11" i="7" s="1"/>
  <c r="L10" i="7"/>
  <c r="L11" i="7" s="1"/>
  <c r="N10" i="7"/>
  <c r="N11" i="7" s="1"/>
  <c r="M10" i="7"/>
  <c r="M11" i="7" s="1"/>
  <c r="E10" i="7"/>
  <c r="E11" i="7" s="1"/>
  <c r="G10" i="7"/>
  <c r="G11" i="7" s="1"/>
  <c r="I10" i="7"/>
  <c r="I11" i="7" s="1"/>
  <c r="K10" i="7"/>
  <c r="K11" i="7" s="1"/>
  <c r="C10" i="7"/>
  <c r="C11" i="7" s="1"/>
  <c r="I18" i="8"/>
  <c r="H18" i="8"/>
  <c r="G18" i="8"/>
  <c r="F18" i="8"/>
  <c r="E18" i="8"/>
  <c r="D18" i="8"/>
  <c r="I17" i="8"/>
  <c r="H17" i="8"/>
  <c r="G17" i="8"/>
  <c r="F17" i="8"/>
  <c r="E17" i="8"/>
  <c r="D17" i="8"/>
  <c r="I12" i="8"/>
  <c r="H12" i="8"/>
  <c r="G12" i="8"/>
  <c r="F12" i="8"/>
  <c r="E12" i="8"/>
  <c r="D12" i="8"/>
  <c r="I11" i="8"/>
  <c r="H11" i="8"/>
  <c r="G11" i="8"/>
  <c r="F11" i="8"/>
  <c r="E11" i="8"/>
  <c r="D11" i="8"/>
  <c r="D9" i="8"/>
  <c r="D10" i="8" s="1"/>
  <c r="AX17" i="7"/>
  <c r="AV17" i="7"/>
  <c r="AT17" i="7"/>
  <c r="AR17" i="7"/>
  <c r="AP17" i="7"/>
  <c r="AN17" i="7"/>
  <c r="AL17" i="7"/>
  <c r="AJ17" i="7"/>
  <c r="AH17" i="7"/>
  <c r="AF17" i="7"/>
  <c r="AE17" i="7"/>
  <c r="AD17" i="7"/>
  <c r="D6" i="7"/>
  <c r="E6" i="7" s="1"/>
  <c r="O11" i="7" l="1"/>
  <c r="C23" i="8" s="1"/>
  <c r="D13" i="8"/>
  <c r="F6" i="7"/>
  <c r="F9" i="8"/>
  <c r="F10" i="8" s="1"/>
  <c r="F13" i="8" s="1"/>
  <c r="E9" i="8"/>
  <c r="E10" i="8" s="1"/>
  <c r="E13" i="8" s="1"/>
  <c r="G9" i="8" l="1"/>
  <c r="G10" i="8" s="1"/>
  <c r="G13" i="8" s="1"/>
  <c r="G6" i="7"/>
  <c r="M6" i="3"/>
  <c r="M5" i="3"/>
  <c r="M4" i="3"/>
  <c r="M3" i="3"/>
  <c r="H9" i="8" l="1"/>
  <c r="H10" i="8" s="1"/>
  <c r="H13" i="8" s="1"/>
  <c r="H6" i="7"/>
  <c r="M8" i="3"/>
  <c r="M9" i="3"/>
  <c r="M10" i="3"/>
  <c r="M7" i="3"/>
  <c r="AA44" i="1"/>
  <c r="I6" i="7" l="1"/>
  <c r="I9" i="8"/>
  <c r="I10" i="8" s="1"/>
  <c r="I13" i="8" s="1"/>
  <c r="J6" i="7" l="1"/>
  <c r="D15" i="8"/>
  <c r="D16" i="8" s="1"/>
  <c r="D19" i="8" s="1"/>
  <c r="E15" i="8" l="1"/>
  <c r="E16" i="8" s="1"/>
  <c r="E19" i="8" s="1"/>
  <c r="K6" i="7"/>
  <c r="F15" i="8" l="1"/>
  <c r="F16" i="8" s="1"/>
  <c r="F19" i="8" s="1"/>
  <c r="L6" i="7"/>
  <c r="M6" i="7" l="1"/>
  <c r="G15" i="8"/>
  <c r="G16" i="8" s="1"/>
  <c r="G19" i="8" s="1"/>
  <c r="N6" i="7" l="1"/>
  <c r="I15" i="8" s="1"/>
  <c r="I16" i="8" s="1"/>
  <c r="I19" i="8" s="1"/>
  <c r="H15" i="8"/>
  <c r="H16" i="8" s="1"/>
  <c r="H19" i="8" s="1"/>
</calcChain>
</file>

<file path=xl/sharedStrings.xml><?xml version="1.0" encoding="utf-8"?>
<sst xmlns="http://schemas.openxmlformats.org/spreadsheetml/2006/main" count="617" uniqueCount="491">
  <si>
    <t>年</t>
    <rPh sb="0" eb="1">
      <t>ネン</t>
    </rPh>
    <phoneticPr fontId="2"/>
  </si>
  <si>
    <t>月</t>
    <rPh sb="0" eb="1">
      <t>ツキ</t>
    </rPh>
    <phoneticPr fontId="2"/>
  </si>
  <si>
    <t>日</t>
    <rPh sb="0" eb="1">
      <t>ニチ</t>
    </rPh>
    <phoneticPr fontId="2"/>
  </si>
  <si>
    <t>（申込先）</t>
    <rPh sb="1" eb="3">
      <t>モウシコ</t>
    </rPh>
    <rPh sb="3" eb="4">
      <t>サキ</t>
    </rPh>
    <phoneticPr fontId="2"/>
  </si>
  <si>
    <t>電　力　申　込　書</t>
    <rPh sb="0" eb="1">
      <t>デン</t>
    </rPh>
    <rPh sb="2" eb="3">
      <t>チカラ</t>
    </rPh>
    <rPh sb="4" eb="5">
      <t>サル</t>
    </rPh>
    <rPh sb="6" eb="7">
      <t>コ</t>
    </rPh>
    <rPh sb="8" eb="9">
      <t>ショ</t>
    </rPh>
    <phoneticPr fontId="2"/>
  </si>
  <si>
    <t>半角数字のみ</t>
    <rPh sb="0" eb="2">
      <t>ハンカク</t>
    </rPh>
    <rPh sb="2" eb="4">
      <t>スウジ</t>
    </rPh>
    <phoneticPr fontId="2"/>
  </si>
  <si>
    <t>部署</t>
    <rPh sb="0" eb="2">
      <t>ブショ</t>
    </rPh>
    <phoneticPr fontId="2"/>
  </si>
  <si>
    <r>
      <t>郵便番号</t>
    </r>
    <r>
      <rPr>
        <b/>
        <sz val="11"/>
        <color rgb="FFFF0000"/>
        <rFont val="ＭＳ Ｐゴシック"/>
        <family val="3"/>
        <charset val="128"/>
        <scheme val="minor"/>
      </rPr>
      <t>＊</t>
    </r>
    <rPh sb="0" eb="4">
      <t>ユウビンバンゴウ</t>
    </rPh>
    <phoneticPr fontId="2"/>
  </si>
  <si>
    <r>
      <t>電話番号</t>
    </r>
    <r>
      <rPr>
        <b/>
        <sz val="11"/>
        <color rgb="FFFF0000"/>
        <rFont val="ＭＳ Ｐゴシック"/>
        <family val="3"/>
        <charset val="128"/>
        <scheme val="minor"/>
      </rPr>
      <t>＊</t>
    </r>
    <rPh sb="0" eb="4">
      <t>デンワバンゴウ</t>
    </rPh>
    <phoneticPr fontId="2"/>
  </si>
  <si>
    <r>
      <t>メールアドレス</t>
    </r>
    <r>
      <rPr>
        <b/>
        <sz val="11"/>
        <color rgb="FFFF0000"/>
        <rFont val="ＭＳ Ｐゴシック"/>
        <family val="3"/>
        <charset val="128"/>
        <scheme val="minor"/>
      </rPr>
      <t>＊</t>
    </r>
    <phoneticPr fontId="2"/>
  </si>
  <si>
    <r>
      <t>会社名</t>
    </r>
    <r>
      <rPr>
        <b/>
        <sz val="11"/>
        <color rgb="FFFF0000"/>
        <rFont val="ＭＳ Ｐゴシック"/>
        <family val="3"/>
        <charset val="128"/>
        <scheme val="minor"/>
      </rPr>
      <t>＊</t>
    </r>
    <rPh sb="0" eb="2">
      <t>カイシャ</t>
    </rPh>
    <rPh sb="2" eb="3">
      <t>メイ</t>
    </rPh>
    <phoneticPr fontId="2"/>
  </si>
  <si>
    <t>＜申込者情報＞</t>
    <rPh sb="1" eb="4">
      <t>モウシコミシャ</t>
    </rPh>
    <rPh sb="4" eb="6">
      <t>ジョウホウ</t>
    </rPh>
    <phoneticPr fontId="2"/>
  </si>
  <si>
    <r>
      <t>供給地点特定番号</t>
    </r>
    <r>
      <rPr>
        <b/>
        <sz val="11"/>
        <color rgb="FFFF0000"/>
        <rFont val="ＭＳ Ｐゴシック"/>
        <family val="3"/>
        <charset val="128"/>
        <scheme val="minor"/>
      </rPr>
      <t>＊</t>
    </r>
    <rPh sb="0" eb="2">
      <t>キョウキュウ</t>
    </rPh>
    <rPh sb="2" eb="4">
      <t>チテン</t>
    </rPh>
    <rPh sb="4" eb="8">
      <t>トクテイバンゴウ</t>
    </rPh>
    <rPh sb="8" eb="9">
      <t>シャメイ</t>
    </rPh>
    <phoneticPr fontId="2"/>
  </si>
  <si>
    <r>
      <t>小売電気事業者名</t>
    </r>
    <r>
      <rPr>
        <b/>
        <sz val="11"/>
        <color rgb="FFFF0000"/>
        <rFont val="ＭＳ Ｐゴシック"/>
        <family val="3"/>
        <charset val="128"/>
        <scheme val="minor"/>
      </rPr>
      <t>＊</t>
    </r>
    <rPh sb="0" eb="7">
      <t>コウリデンキジギョウシャ</t>
    </rPh>
    <rPh sb="7" eb="8">
      <t>メイ</t>
    </rPh>
    <rPh sb="8" eb="9">
      <t>シャメイ</t>
    </rPh>
    <phoneticPr fontId="2"/>
  </si>
  <si>
    <t>※最終保障供給をご契約中のお客さまは「北陸電力送配電株式会社」と入力ください。</t>
    <rPh sb="1" eb="3">
      <t>サイシュウ</t>
    </rPh>
    <rPh sb="3" eb="5">
      <t>ホショウ</t>
    </rPh>
    <rPh sb="5" eb="7">
      <t>キョウキュウ</t>
    </rPh>
    <rPh sb="9" eb="11">
      <t>ケイヤク</t>
    </rPh>
    <rPh sb="11" eb="12">
      <t>チュウ</t>
    </rPh>
    <rPh sb="14" eb="15">
      <t>キャク</t>
    </rPh>
    <rPh sb="19" eb="23">
      <t>ホクリクデンリョク</t>
    </rPh>
    <rPh sb="23" eb="26">
      <t>ソウハイデン</t>
    </rPh>
    <rPh sb="26" eb="30">
      <t>カブシキカイシャ</t>
    </rPh>
    <rPh sb="32" eb="34">
      <t>ニュウリョク</t>
    </rPh>
    <phoneticPr fontId="2"/>
  </si>
  <si>
    <r>
      <t>契約番号</t>
    </r>
    <r>
      <rPr>
        <b/>
        <sz val="11"/>
        <color rgb="FFFF0000"/>
        <rFont val="ＭＳ Ｐゴシック"/>
        <family val="3"/>
        <charset val="128"/>
        <scheme val="minor"/>
      </rPr>
      <t>＊</t>
    </r>
    <rPh sb="0" eb="4">
      <t>ケイヤクバンゴウ</t>
    </rPh>
    <rPh sb="4" eb="5">
      <t>シャメイ</t>
    </rPh>
    <phoneticPr fontId="2"/>
  </si>
  <si>
    <t>記載されている契約番号を入力してください。</t>
  </si>
  <si>
    <r>
      <t>現契約名義</t>
    </r>
    <r>
      <rPr>
        <b/>
        <sz val="11"/>
        <color rgb="FFFF0000"/>
        <rFont val="ＭＳ Ｐゴシック"/>
        <family val="3"/>
        <charset val="128"/>
        <scheme val="minor"/>
      </rPr>
      <t>＊</t>
    </r>
    <rPh sb="0" eb="5">
      <t>ゲンケイヤクメイギ</t>
    </rPh>
    <rPh sb="5" eb="6">
      <t>シャメイ</t>
    </rPh>
    <phoneticPr fontId="2"/>
  </si>
  <si>
    <t>現契約先との契約書や請求書に記載されているとおりに入力してください。</t>
    <phoneticPr fontId="2"/>
  </si>
  <si>
    <t>契約名義に、工場名や店舗名、スペースがある場合、そのとおりに登録ください。</t>
    <phoneticPr fontId="2"/>
  </si>
  <si>
    <r>
      <t>ご契約名義</t>
    </r>
    <r>
      <rPr>
        <b/>
        <sz val="11"/>
        <color rgb="FFFF0000"/>
        <rFont val="ＭＳ Ｐゴシック"/>
        <family val="3"/>
        <charset val="128"/>
        <scheme val="minor"/>
      </rPr>
      <t>＊</t>
    </r>
    <rPh sb="1" eb="3">
      <t>ケイヤク</t>
    </rPh>
    <rPh sb="3" eb="5">
      <t>メイギ</t>
    </rPh>
    <rPh sb="5" eb="6">
      <t>シャメイ</t>
    </rPh>
    <phoneticPr fontId="2"/>
  </si>
  <si>
    <t>需給開始日</t>
    <rPh sb="0" eb="5">
      <t>ジュキュウカイシビ</t>
    </rPh>
    <phoneticPr fontId="2"/>
  </si>
  <si>
    <t>＜需要場所住所＞</t>
    <rPh sb="1" eb="3">
      <t>ジュヨウ</t>
    </rPh>
    <rPh sb="3" eb="5">
      <t>バショ</t>
    </rPh>
    <rPh sb="5" eb="7">
      <t>ジュウショ</t>
    </rPh>
    <phoneticPr fontId="2"/>
  </si>
  <si>
    <r>
      <t>業種・用途</t>
    </r>
    <r>
      <rPr>
        <b/>
        <sz val="11"/>
        <color rgb="FFFF0000"/>
        <rFont val="ＭＳ Ｐゴシック"/>
        <family val="3"/>
        <charset val="128"/>
        <scheme val="minor"/>
      </rPr>
      <t>＊</t>
    </r>
    <rPh sb="0" eb="2">
      <t>ギョウシュ</t>
    </rPh>
    <rPh sb="3" eb="5">
      <t>ヨウト</t>
    </rPh>
    <rPh sb="5" eb="6">
      <t>シャメイ</t>
    </rPh>
    <phoneticPr fontId="2"/>
  </si>
  <si>
    <t>業種</t>
    <rPh sb="0" eb="2">
      <t>ギョウシュ</t>
    </rPh>
    <phoneticPr fontId="1"/>
  </si>
  <si>
    <t>農業（その他）</t>
  </si>
  <si>
    <t>農業（水稲）</t>
  </si>
  <si>
    <t>農業（そ菜）</t>
  </si>
  <si>
    <t>農業（花き）</t>
  </si>
  <si>
    <t>農業（たばこ）</t>
  </si>
  <si>
    <t>農業（果樹）</t>
  </si>
  <si>
    <t>林業</t>
  </si>
  <si>
    <t>漁業</t>
  </si>
  <si>
    <t>鉱業（その他）</t>
  </si>
  <si>
    <t>鉱業（石炭鉱業）</t>
  </si>
  <si>
    <t>製造業（食料品・飲料・たばこ［その他］）</t>
  </si>
  <si>
    <t>製造業（食料品・飲料・たばこ［食料品］）</t>
  </si>
  <si>
    <t>製造業（食料品・飲料・たばこ［飲料(製氷含)］）</t>
  </si>
  <si>
    <t>製造業（繊維工業［その他］）</t>
  </si>
  <si>
    <t>製造業（繊維工業［紡績］）</t>
  </si>
  <si>
    <t>製造業（繊維工業［撚糸］）</t>
  </si>
  <si>
    <t>製造業（繊維工業［織物］）</t>
  </si>
  <si>
    <t>製造業（繊維工業［染色整理］）</t>
  </si>
  <si>
    <t>製造業（繊維工業［繊維製品］）</t>
    <rPh sb="9" eb="11">
      <t>センイ</t>
    </rPh>
    <rPh sb="11" eb="13">
      <t>セイヒン</t>
    </rPh>
    <phoneticPr fontId="1"/>
  </si>
  <si>
    <t>製造業（繊維工業［化学製品］）</t>
    <rPh sb="9" eb="11">
      <t>カガク</t>
    </rPh>
    <rPh sb="11" eb="13">
      <t>セイヒン</t>
    </rPh>
    <phoneticPr fontId="1"/>
  </si>
  <si>
    <t>製造業（繊維工業［炭素製品］）</t>
    <rPh sb="9" eb="11">
      <t>タンソ</t>
    </rPh>
    <rPh sb="11" eb="13">
      <t>セイヒン</t>
    </rPh>
    <phoneticPr fontId="1"/>
  </si>
  <si>
    <t>製造業（木材・木製品・家具）</t>
  </si>
  <si>
    <t>製造業（パルプ・紙・紙加工品）</t>
  </si>
  <si>
    <t>製造業（出版・印刷・同関連産業［その他］）</t>
  </si>
  <si>
    <t>製造業（出版・印刷・同関連産業［新聞業］）</t>
  </si>
  <si>
    <t>製造業（化学工業［その他］）</t>
  </si>
  <si>
    <t>製造業（化学工業［アンモニア系肥料］）</t>
  </si>
  <si>
    <t>製造業（化学工業［石灰窒素・電炉］）</t>
  </si>
  <si>
    <t>製造業（化学工業［ソーダ］）</t>
  </si>
  <si>
    <t>製造業（化学工業［石油化学基礎製品］）</t>
  </si>
  <si>
    <t>製造業（化学工業［医薬品］）</t>
  </si>
  <si>
    <t>製造業（石油・石炭製品）</t>
  </si>
  <si>
    <t>製造業（プラスチック製品）</t>
  </si>
  <si>
    <t>製造業（ゴム製品）</t>
  </si>
  <si>
    <t>製造業（窯業・土石［その他］）</t>
  </si>
  <si>
    <t>製造業（窯業・土石［セメント］）</t>
  </si>
  <si>
    <t>製造業（窯業・土石［炭素・黒鉛製品］）</t>
  </si>
  <si>
    <t>製造業（鉄鋼［その他］）</t>
  </si>
  <si>
    <t>製造業（鉄鋼［高炉によらない製鉄］）</t>
  </si>
  <si>
    <t>製造業（鉄鋼［製鋼・製鉄圧延］）</t>
  </si>
  <si>
    <t>製造業（鉄鋼［鍛鋼・鋳鋼］）</t>
  </si>
  <si>
    <t>製造業（非鉄金属［その他］）</t>
  </si>
  <si>
    <t>製造業（非鉄金属［アルミニウム一次精錬］）</t>
  </si>
  <si>
    <t>製造業（金属製品［その他］）</t>
  </si>
  <si>
    <t>製造業（金属製品［建設用金属製品］）</t>
  </si>
  <si>
    <t>製造業（一般機械器具）</t>
  </si>
  <si>
    <t>製造業（電気機械器具）</t>
  </si>
  <si>
    <t>製造業（輸送用機械器具）</t>
  </si>
  <si>
    <t>製造業（その他製造）</t>
  </si>
  <si>
    <t>電気・ガス・熱供給・水道（その他）</t>
  </si>
  <si>
    <t>電気・ガス・熱供給・水道（電気）</t>
  </si>
  <si>
    <t>電気・ガス・熱供給・水道（ガス）</t>
  </si>
  <si>
    <t>電気・ガス・熱供給・水道（水道）</t>
  </si>
  <si>
    <t>運輸通信（ＪＲ）</t>
  </si>
  <si>
    <t>運輸通信（その他鉄（軌）道）</t>
  </si>
  <si>
    <t>運輸通信（倉庫［その他］）</t>
  </si>
  <si>
    <t>運輸通信（倉庫［冷蔵倉庫］）</t>
  </si>
  <si>
    <t>運輸通信（通信）</t>
  </si>
  <si>
    <t>運輸通信（その他）</t>
  </si>
  <si>
    <t>卸・小売業（その他）</t>
  </si>
  <si>
    <t>卸・小売業（百貨店・大規模店）</t>
  </si>
  <si>
    <t>卸・小売業（コンビニエンスストア）</t>
  </si>
  <si>
    <t>飲食店</t>
  </si>
  <si>
    <t>金融・保険</t>
  </si>
  <si>
    <t>サービス業（旅館）</t>
  </si>
  <si>
    <t>サービス業（洗濯・理容・浴場）</t>
  </si>
  <si>
    <t>サービス業（映画館・娯楽場［その他］）</t>
  </si>
  <si>
    <t>サービス業（映画館・娯楽場［運動競技場］）</t>
  </si>
  <si>
    <t>サービス業（映画館・娯楽場［パチンコホール］）</t>
  </si>
  <si>
    <t>サービス業（放送施設）</t>
  </si>
  <si>
    <t>サービス業（情報サービス業［その他］）</t>
  </si>
  <si>
    <t>サービス業（情報サービス業［ソフトウエア業］）</t>
  </si>
  <si>
    <t>サービス業（医療・保健衛生施設［その他］）</t>
  </si>
  <si>
    <t>サービス業（医療・保健衛生施設［医療機関］）</t>
  </si>
  <si>
    <t>サービス業（医療・保健衛生施設［老人福祉・介護事業］）</t>
  </si>
  <si>
    <t>サービス業（学校・学術研究施設［その他］）</t>
  </si>
  <si>
    <t>サービス業（学校・学術研究施設［学校］）</t>
  </si>
  <si>
    <t>サービス業（学校・学術研究施設［研究所・学術研究所］）</t>
  </si>
  <si>
    <t>サービス業（その他）</t>
  </si>
  <si>
    <t>その他（住宅［その他］）</t>
  </si>
  <si>
    <t>その他（住宅［一般住宅］）</t>
  </si>
  <si>
    <t>その他（住宅［集合住宅］）</t>
  </si>
  <si>
    <t>その他（事務所［その他］）</t>
  </si>
  <si>
    <t>その他（事務所［官公署］）</t>
  </si>
  <si>
    <t>その他（道路・交通［その他］）</t>
  </si>
  <si>
    <t>その他（道路・交通［公衆街路灯］）</t>
  </si>
  <si>
    <t>その他（道路・交通［交通信号灯］）</t>
  </si>
  <si>
    <t>その他（建設・建築用［その他］）</t>
  </si>
  <si>
    <t>その他（建設・建築用［一般住宅建築］）</t>
  </si>
  <si>
    <t>その他（建設・建築用［ビル建築］）</t>
  </si>
  <si>
    <t>その他（建設・建築用［一般土木工事］）</t>
  </si>
  <si>
    <t>その他（消融雪［その他］）</t>
  </si>
  <si>
    <t>その他（消融雪［車道］）</t>
  </si>
  <si>
    <t>その他（消融雪［歩道］）</t>
  </si>
  <si>
    <t>その他（消融雪［屋根］）</t>
  </si>
  <si>
    <t>その他（消融雪［駐車場］）</t>
  </si>
  <si>
    <t>その他（消融雪［お客さま構内］）</t>
  </si>
  <si>
    <t>その他（消融雪［暖房］）</t>
  </si>
  <si>
    <t>その他（消融雪［造雪］）</t>
  </si>
  <si>
    <t>その他（工場）</t>
  </si>
  <si>
    <t>その他</t>
  </si>
  <si>
    <t>業種コード</t>
    <rPh sb="0" eb="2">
      <t>ギョウシュ</t>
    </rPh>
    <phoneticPr fontId="2"/>
  </si>
  <si>
    <t>需要区分</t>
    <rPh sb="0" eb="4">
      <t>ジュヨウクブン</t>
    </rPh>
    <phoneticPr fontId="2"/>
  </si>
  <si>
    <t>高圧（契約電力500kW以上）</t>
    <rPh sb="0" eb="2">
      <t>コウアツ</t>
    </rPh>
    <rPh sb="3" eb="5">
      <t>ケイヤク</t>
    </rPh>
    <rPh sb="5" eb="7">
      <t>デンリョク</t>
    </rPh>
    <rPh sb="12" eb="14">
      <t>イジョウ</t>
    </rPh>
    <phoneticPr fontId="2"/>
  </si>
  <si>
    <t>・高圧（契約電力500kW以上） ＝　協議により契約電力を決定</t>
    <phoneticPr fontId="2"/>
  </si>
  <si>
    <t>なし</t>
    <phoneticPr fontId="2"/>
  </si>
  <si>
    <t>あり</t>
    <phoneticPr fontId="2"/>
  </si>
  <si>
    <r>
      <t>業務用・産業用区分</t>
    </r>
    <r>
      <rPr>
        <b/>
        <sz val="11"/>
        <color rgb="FFFF0000"/>
        <rFont val="ＭＳ Ｐゴシック"/>
        <family val="3"/>
        <charset val="128"/>
        <scheme val="minor"/>
      </rPr>
      <t>＊</t>
    </r>
    <rPh sb="0" eb="3">
      <t>ギョウムヨウ</t>
    </rPh>
    <rPh sb="4" eb="7">
      <t>サンギョウヨウ</t>
    </rPh>
    <rPh sb="7" eb="9">
      <t>クブン</t>
    </rPh>
    <rPh sb="9" eb="10">
      <t>シャメイ</t>
    </rPh>
    <phoneticPr fontId="2"/>
  </si>
  <si>
    <t>業務用</t>
    <rPh sb="0" eb="3">
      <t>ギョウムヨウ</t>
    </rPh>
    <phoneticPr fontId="2"/>
  </si>
  <si>
    <t>産業用</t>
    <rPh sb="0" eb="3">
      <t>サンギョウヨウ</t>
    </rPh>
    <phoneticPr fontId="2"/>
  </si>
  <si>
    <t>業産区分</t>
    <rPh sb="0" eb="2">
      <t>ギョウサン</t>
    </rPh>
    <rPh sb="2" eb="4">
      <t>クブン</t>
    </rPh>
    <phoneticPr fontId="2"/>
  </si>
  <si>
    <t>契約種別</t>
    <rPh sb="0" eb="4">
      <t>ケイヤクシュベツ</t>
    </rPh>
    <phoneticPr fontId="2"/>
  </si>
  <si>
    <t>業務用電力</t>
    <rPh sb="0" eb="3">
      <t>ギョウムヨウ</t>
    </rPh>
    <rPh sb="3" eb="5">
      <t>デンリョク</t>
    </rPh>
    <phoneticPr fontId="2"/>
  </si>
  <si>
    <t>業務用季節別時間帯別電力</t>
    <rPh sb="0" eb="3">
      <t>ギョウムヨウ</t>
    </rPh>
    <rPh sb="3" eb="10">
      <t>キセツベツジカンタイベツ</t>
    </rPh>
    <rPh sb="10" eb="12">
      <t>デンリョク</t>
    </rPh>
    <phoneticPr fontId="2"/>
  </si>
  <si>
    <t>高圧電力</t>
    <rPh sb="0" eb="4">
      <t>コウアツデンリョク</t>
    </rPh>
    <phoneticPr fontId="2"/>
  </si>
  <si>
    <t>季節別時間帯別電力</t>
    <rPh sb="0" eb="7">
      <t>キセツベツジカンタイベツ</t>
    </rPh>
    <rPh sb="7" eb="9">
      <t>デンリョク</t>
    </rPh>
    <phoneticPr fontId="2"/>
  </si>
  <si>
    <t>業務用特別高圧電力</t>
    <rPh sb="0" eb="3">
      <t>ギョウムヨウ</t>
    </rPh>
    <rPh sb="3" eb="7">
      <t>トクベツコウアツ</t>
    </rPh>
    <rPh sb="7" eb="9">
      <t>デンリョク</t>
    </rPh>
    <phoneticPr fontId="2"/>
  </si>
  <si>
    <t>業務用特別高圧季節別時間帯別電力</t>
    <rPh sb="0" eb="3">
      <t>ギョウムヨウ</t>
    </rPh>
    <rPh sb="3" eb="7">
      <t>トクベツコウアツ</t>
    </rPh>
    <rPh sb="7" eb="16">
      <t>キセツベツジカンタイベツデンリョク</t>
    </rPh>
    <phoneticPr fontId="2"/>
  </si>
  <si>
    <t>特別高圧電力</t>
    <rPh sb="0" eb="4">
      <t>トクベツコウアツ</t>
    </rPh>
    <rPh sb="4" eb="6">
      <t>デンリョク</t>
    </rPh>
    <phoneticPr fontId="2"/>
  </si>
  <si>
    <t>特別高圧季節別時間帯別電力</t>
    <rPh sb="4" eb="13">
      <t>キセツベツジカンタイベツデンリョク</t>
    </rPh>
    <phoneticPr fontId="2"/>
  </si>
  <si>
    <t>２．ご契約情報</t>
    <rPh sb="3" eb="5">
      <t>ケイヤク</t>
    </rPh>
    <rPh sb="5" eb="7">
      <t>ジョウホウ</t>
    </rPh>
    <phoneticPr fontId="2"/>
  </si>
  <si>
    <r>
      <t>電気料金請求先名義</t>
    </r>
    <r>
      <rPr>
        <b/>
        <sz val="11"/>
        <color rgb="FFFF0000"/>
        <rFont val="ＭＳ Ｐゴシック"/>
        <family val="3"/>
        <charset val="128"/>
        <scheme val="minor"/>
      </rPr>
      <t>＊</t>
    </r>
    <rPh sb="0" eb="2">
      <t>デンキ</t>
    </rPh>
    <rPh sb="2" eb="4">
      <t>リョウキン</t>
    </rPh>
    <rPh sb="4" eb="6">
      <t>セイキュウ</t>
    </rPh>
    <rPh sb="6" eb="7">
      <t>サキ</t>
    </rPh>
    <rPh sb="7" eb="9">
      <t>メイギ</t>
    </rPh>
    <rPh sb="9" eb="10">
      <t>シャメイ</t>
    </rPh>
    <phoneticPr fontId="2"/>
  </si>
  <si>
    <t>＜ご請求書送付先住所＞</t>
    <rPh sb="2" eb="4">
      <t>セイキュウ</t>
    </rPh>
    <rPh sb="4" eb="5">
      <t>ショ</t>
    </rPh>
    <rPh sb="5" eb="8">
      <t>ソウフサキ</t>
    </rPh>
    <rPh sb="8" eb="10">
      <t>ジュウショ</t>
    </rPh>
    <phoneticPr fontId="2"/>
  </si>
  <si>
    <r>
      <t>＊</t>
    </r>
    <r>
      <rPr>
        <b/>
        <sz val="11"/>
        <rFont val="ＭＳ Ｐゴシック"/>
        <family val="3"/>
        <charset val="128"/>
        <scheme val="minor"/>
      </rPr>
      <t>入力必須項目</t>
    </r>
    <rPh sb="1" eb="3">
      <t>ニュウリョク</t>
    </rPh>
    <rPh sb="3" eb="5">
      <t>ヒッス</t>
    </rPh>
    <rPh sb="5" eb="7">
      <t>コウモク</t>
    </rPh>
    <phoneticPr fontId="2"/>
  </si>
  <si>
    <t>＜お申込みにあたっての承諾事項＞</t>
    <rPh sb="2" eb="4">
      <t>モウシコ</t>
    </rPh>
    <rPh sb="11" eb="13">
      <t>ショウダク</t>
    </rPh>
    <rPh sb="13" eb="15">
      <t>ジコウ</t>
    </rPh>
    <phoneticPr fontId="2"/>
  </si>
  <si>
    <t>３．ご請求情報</t>
    <rPh sb="3" eb="5">
      <t>セイキュウ</t>
    </rPh>
    <rPh sb="5" eb="7">
      <t>ジョウホウ</t>
    </rPh>
    <phoneticPr fontId="2"/>
  </si>
  <si>
    <t>特別高圧（10,000V)</t>
    <rPh sb="0" eb="2">
      <t>トクベツ</t>
    </rPh>
    <rPh sb="2" eb="4">
      <t>コウアツ</t>
    </rPh>
    <phoneticPr fontId="2"/>
  </si>
  <si>
    <t>特別高圧（20,000V)</t>
    <rPh sb="0" eb="2">
      <t>トクベツ</t>
    </rPh>
    <rPh sb="2" eb="4">
      <t>コウアツ</t>
    </rPh>
    <phoneticPr fontId="2"/>
  </si>
  <si>
    <t>特別高圧（30,000V)</t>
    <rPh sb="0" eb="2">
      <t>トクベツ</t>
    </rPh>
    <rPh sb="2" eb="4">
      <t>コウアツ</t>
    </rPh>
    <phoneticPr fontId="2"/>
  </si>
  <si>
    <t>特別高圧（60,000V)</t>
    <rPh sb="0" eb="2">
      <t>トクベツ</t>
    </rPh>
    <rPh sb="2" eb="4">
      <t>コウアツ</t>
    </rPh>
    <phoneticPr fontId="2"/>
  </si>
  <si>
    <t>特別高圧（70,000V)</t>
    <rPh sb="0" eb="2">
      <t>トクベツ</t>
    </rPh>
    <rPh sb="2" eb="4">
      <t>コウアツ</t>
    </rPh>
    <phoneticPr fontId="2"/>
  </si>
  <si>
    <t>特別高圧（140,000V)</t>
    <rPh sb="0" eb="2">
      <t>トクベツ</t>
    </rPh>
    <rPh sb="2" eb="4">
      <t>コウアツ</t>
    </rPh>
    <phoneticPr fontId="2"/>
  </si>
  <si>
    <t>※業務用：ビル・店舗など</t>
    <rPh sb="1" eb="4">
      <t>ギョウムヨウ</t>
    </rPh>
    <rPh sb="8" eb="10">
      <t>テンポ</t>
    </rPh>
    <phoneticPr fontId="2"/>
  </si>
  <si>
    <t>産業用：工場など</t>
    <rPh sb="0" eb="3">
      <t>サンギョウヨウ</t>
    </rPh>
    <rPh sb="4" eb="6">
      <t>コウジョウ</t>
    </rPh>
    <phoneticPr fontId="2"/>
  </si>
  <si>
    <t>供給電圧</t>
    <rPh sb="0" eb="4">
      <t>キョウキュウデンアツ</t>
    </rPh>
    <phoneticPr fontId="2"/>
  </si>
  <si>
    <t>予備電圧</t>
    <rPh sb="0" eb="2">
      <t>ヨビ</t>
    </rPh>
    <rPh sb="2" eb="4">
      <t>デンアツ</t>
    </rPh>
    <phoneticPr fontId="2"/>
  </si>
  <si>
    <t>契約電力</t>
    <rPh sb="0" eb="2">
      <t>ケイヤク</t>
    </rPh>
    <rPh sb="2" eb="4">
      <t>デンリョク</t>
    </rPh>
    <phoneticPr fontId="2"/>
  </si>
  <si>
    <t>予備線</t>
    <rPh sb="0" eb="2">
      <t>ヨビ</t>
    </rPh>
    <rPh sb="2" eb="3">
      <t>セン</t>
    </rPh>
    <phoneticPr fontId="2"/>
  </si>
  <si>
    <t>予備電源</t>
    <rPh sb="0" eb="2">
      <t>ヨビ</t>
    </rPh>
    <rPh sb="2" eb="4">
      <t>デンゲン</t>
    </rPh>
    <phoneticPr fontId="2"/>
  </si>
  <si>
    <t>V</t>
    <phoneticPr fontId="2"/>
  </si>
  <si>
    <t>kW</t>
    <phoneticPr fontId="2"/>
  </si>
  <si>
    <t>計量方式</t>
    <rPh sb="0" eb="4">
      <t>ケイリョウホウシキ</t>
    </rPh>
    <phoneticPr fontId="2"/>
  </si>
  <si>
    <t>予備計量</t>
    <rPh sb="0" eb="4">
      <t>ヨビケイリョウ</t>
    </rPh>
    <phoneticPr fontId="2"/>
  </si>
  <si>
    <t>同一計量</t>
    <rPh sb="0" eb="2">
      <t>ドウイツ</t>
    </rPh>
    <rPh sb="2" eb="4">
      <t>ケイリョウ</t>
    </rPh>
    <phoneticPr fontId="2"/>
  </si>
  <si>
    <t>別計量</t>
    <rPh sb="0" eb="3">
      <t>ベツケイリョウ</t>
    </rPh>
    <phoneticPr fontId="2"/>
  </si>
  <si>
    <t>支払方法について</t>
    <rPh sb="0" eb="4">
      <t>シハライホウホウ</t>
    </rPh>
    <phoneticPr fontId="2"/>
  </si>
  <si>
    <r>
      <t>＜需要区分＞</t>
    </r>
    <r>
      <rPr>
        <b/>
        <sz val="11"/>
        <color rgb="FFFF0000"/>
        <rFont val="ＭＳ Ｐゴシック"/>
        <family val="3"/>
        <charset val="128"/>
        <scheme val="minor"/>
      </rPr>
      <t>＊</t>
    </r>
    <rPh sb="1" eb="3">
      <t>ジュヨウ</t>
    </rPh>
    <rPh sb="3" eb="5">
      <t>クブン</t>
    </rPh>
    <phoneticPr fontId="2"/>
  </si>
  <si>
    <r>
      <t>＜契約種別＞</t>
    </r>
    <r>
      <rPr>
        <b/>
        <sz val="11"/>
        <color rgb="FFFF0000"/>
        <rFont val="ＭＳ Ｐゴシック"/>
        <family val="3"/>
        <charset val="128"/>
        <scheme val="minor"/>
      </rPr>
      <t>＊</t>
    </r>
    <rPh sb="1" eb="5">
      <t>ケイヤクシュベツ</t>
    </rPh>
    <phoneticPr fontId="2"/>
  </si>
  <si>
    <r>
      <t>＜契約電力＞</t>
    </r>
    <r>
      <rPr>
        <b/>
        <sz val="11"/>
        <color rgb="FFFF0000"/>
        <rFont val="ＭＳ Ｐゴシック"/>
        <family val="3"/>
        <charset val="128"/>
        <scheme val="minor"/>
      </rPr>
      <t>＊</t>
    </r>
    <rPh sb="1" eb="5">
      <t>ケイヤクデンリョク</t>
    </rPh>
    <phoneticPr fontId="2"/>
  </si>
  <si>
    <r>
      <t>＜予備契約の有無＞</t>
    </r>
    <r>
      <rPr>
        <b/>
        <sz val="11"/>
        <color rgb="FFFF0000"/>
        <rFont val="ＭＳ Ｐゴシック"/>
        <family val="3"/>
        <charset val="128"/>
        <scheme val="minor"/>
      </rPr>
      <t>＊</t>
    </r>
    <rPh sb="1" eb="3">
      <t>ヨビ</t>
    </rPh>
    <rPh sb="3" eb="5">
      <t>ケイヤク</t>
    </rPh>
    <rPh sb="6" eb="8">
      <t>ウム</t>
    </rPh>
    <phoneticPr fontId="2"/>
  </si>
  <si>
    <r>
      <t>＜自家発補給電力の有無＞</t>
    </r>
    <r>
      <rPr>
        <b/>
        <sz val="11"/>
        <color rgb="FFFF0000"/>
        <rFont val="ＭＳ Ｐゴシック"/>
        <family val="3"/>
        <charset val="128"/>
        <scheme val="minor"/>
      </rPr>
      <t>＊</t>
    </r>
    <rPh sb="1" eb="8">
      <t>ジカハツホキュウデンリョク</t>
    </rPh>
    <rPh sb="9" eb="11">
      <t>ウム</t>
    </rPh>
    <phoneticPr fontId="2"/>
  </si>
  <si>
    <t>郵便番号</t>
    <rPh sb="0" eb="4">
      <t>ユウビンバンゴウ</t>
    </rPh>
    <phoneticPr fontId="2"/>
  </si>
  <si>
    <t>町名・丁目</t>
    <rPh sb="0" eb="2">
      <t>チョウメイ</t>
    </rPh>
    <rPh sb="3" eb="5">
      <t>チョウメ</t>
    </rPh>
    <phoneticPr fontId="2"/>
  </si>
  <si>
    <t>都道府県</t>
    <rPh sb="0" eb="4">
      <t>トドウフケン</t>
    </rPh>
    <phoneticPr fontId="2"/>
  </si>
  <si>
    <t>主任技術者</t>
    <rPh sb="0" eb="5">
      <t>シュニンギジュツシャ</t>
    </rPh>
    <phoneticPr fontId="2"/>
  </si>
  <si>
    <t>＜電気主任技術者＞</t>
    <rPh sb="1" eb="8">
      <t>デンキシュニンギジュツシャ</t>
    </rPh>
    <phoneticPr fontId="2"/>
  </si>
  <si>
    <t>北陸電気保安協会</t>
    <phoneticPr fontId="21"/>
  </si>
  <si>
    <t>1</t>
    <phoneticPr fontId="21"/>
  </si>
  <si>
    <t>北陸電気管理技術者協会</t>
    <phoneticPr fontId="21"/>
  </si>
  <si>
    <t>2</t>
    <phoneticPr fontId="21"/>
  </si>
  <si>
    <t>北電テクノサービス株式会社</t>
  </si>
  <si>
    <t>3</t>
    <phoneticPr fontId="21"/>
  </si>
  <si>
    <t>選任</t>
  </si>
  <si>
    <t>9</t>
    <phoneticPr fontId="21"/>
  </si>
  <si>
    <t>ＮＴＴファシリティーズ</t>
    <phoneticPr fontId="21"/>
  </si>
  <si>
    <t>A</t>
  </si>
  <si>
    <t>日本テクノ株式会社</t>
  </si>
  <si>
    <t>B</t>
  </si>
  <si>
    <t>中央電気保安協会</t>
  </si>
  <si>
    <t>C</t>
  </si>
  <si>
    <t>米沢エナジー</t>
    <phoneticPr fontId="21"/>
  </si>
  <si>
    <t>D</t>
  </si>
  <si>
    <t>でんきほあん福井企業組合</t>
  </si>
  <si>
    <t>E</t>
  </si>
  <si>
    <t>総合電設保安協会</t>
  </si>
  <si>
    <t>F</t>
  </si>
  <si>
    <t>キュービクルメンテ協会</t>
  </si>
  <si>
    <t>G</t>
  </si>
  <si>
    <t>北陸電気安全協会</t>
  </si>
  <si>
    <t>H</t>
  </si>
  <si>
    <t>新菱電気保安協会</t>
  </si>
  <si>
    <t>I</t>
  </si>
  <si>
    <t>電気技術保安協会</t>
  </si>
  <si>
    <t>J</t>
  </si>
  <si>
    <t xml:space="preserve">吉田電気設備管理 </t>
  </si>
  <si>
    <t>K</t>
  </si>
  <si>
    <t>北国電気保安管理</t>
  </si>
  <si>
    <t>L</t>
  </si>
  <si>
    <t>Z</t>
  </si>
  <si>
    <t>市郡町村</t>
    <rPh sb="0" eb="1">
      <t>シ</t>
    </rPh>
    <rPh sb="1" eb="2">
      <t>グン</t>
    </rPh>
    <rPh sb="2" eb="4">
      <t>チョウソン</t>
    </rPh>
    <phoneticPr fontId="2"/>
  </si>
  <si>
    <r>
      <t>代表者氏名</t>
    </r>
    <r>
      <rPr>
        <b/>
        <sz val="11"/>
        <color rgb="FFFF0000"/>
        <rFont val="ＭＳ Ｐゴシック"/>
        <family val="3"/>
        <charset val="128"/>
        <scheme val="minor"/>
      </rPr>
      <t>＊</t>
    </r>
    <rPh sb="0" eb="3">
      <t>ダイヒョウシャ</t>
    </rPh>
    <rPh sb="3" eb="5">
      <t>シメイ</t>
    </rPh>
    <phoneticPr fontId="2"/>
  </si>
  <si>
    <t>請求書等でご確認ください。</t>
  </si>
  <si>
    <t>22桁半角入力</t>
    <rPh sb="2" eb="3">
      <t>ケタ</t>
    </rPh>
    <rPh sb="3" eb="5">
      <t>ハンカク</t>
    </rPh>
    <rPh sb="5" eb="7">
      <t>ニュウリョク</t>
    </rPh>
    <phoneticPr fontId="2"/>
  </si>
  <si>
    <t>プルダウンから選択</t>
    <rPh sb="7" eb="9">
      <t>センタク</t>
    </rPh>
    <phoneticPr fontId="2"/>
  </si>
  <si>
    <r>
      <t>担当者名</t>
    </r>
    <r>
      <rPr>
        <b/>
        <sz val="11"/>
        <color rgb="FFFF0000"/>
        <rFont val="ＭＳ Ｐゴシック"/>
        <family val="3"/>
        <charset val="128"/>
        <scheme val="minor"/>
      </rPr>
      <t>＊</t>
    </r>
    <rPh sb="0" eb="3">
      <t>タントウシャ</t>
    </rPh>
    <rPh sb="3" eb="4">
      <t>メイ</t>
    </rPh>
    <phoneticPr fontId="2"/>
  </si>
  <si>
    <t>半角英数</t>
    <rPh sb="0" eb="2">
      <t>ハンカク</t>
    </rPh>
    <rPh sb="2" eb="4">
      <t>エイスウ</t>
    </rPh>
    <phoneticPr fontId="2"/>
  </si>
  <si>
    <t>なし</t>
  </si>
  <si>
    <t>・特別高圧＝　協議により契約電力を決定</t>
    <phoneticPr fontId="2"/>
  </si>
  <si>
    <t>・北陸電力株式会社と締結する需給契約の内容について，守秘義務を負うことを了承します。</t>
    <phoneticPr fontId="2"/>
  </si>
  <si>
    <r>
      <t>ご担当者さま住所（契約締結書面送付先住所）</t>
    </r>
    <r>
      <rPr>
        <sz val="11"/>
        <color theme="1"/>
        <rFont val="ＭＳ Ｐゴシック"/>
        <family val="3"/>
        <charset val="128"/>
        <scheme val="minor"/>
      </rPr>
      <t>※上記と同じ場合は記載不要</t>
    </r>
    <rPh sb="1" eb="4">
      <t>タントウシャ</t>
    </rPh>
    <rPh sb="6" eb="8">
      <t>ジュウショ</t>
    </rPh>
    <rPh sb="9" eb="11">
      <t>ケイヤク</t>
    </rPh>
    <rPh sb="11" eb="13">
      <t>テイケツ</t>
    </rPh>
    <rPh sb="13" eb="15">
      <t>ショメン</t>
    </rPh>
    <rPh sb="15" eb="18">
      <t>ソウフサキ</t>
    </rPh>
    <rPh sb="18" eb="20">
      <t>ジュウショ</t>
    </rPh>
    <rPh sb="22" eb="24">
      <t>ジョウキ</t>
    </rPh>
    <rPh sb="25" eb="26">
      <t>オナ</t>
    </rPh>
    <rPh sb="27" eb="29">
      <t>バアイ</t>
    </rPh>
    <rPh sb="30" eb="34">
      <t>キサイフヨウ</t>
    </rPh>
    <phoneticPr fontId="2"/>
  </si>
  <si>
    <t>北陸電力株式会社</t>
    <rPh sb="0" eb="2">
      <t>ホクリク</t>
    </rPh>
    <rPh sb="2" eb="4">
      <t>デンリョク</t>
    </rPh>
    <phoneticPr fontId="2"/>
  </si>
  <si>
    <r>
      <t>住所</t>
    </r>
    <r>
      <rPr>
        <b/>
        <sz val="11"/>
        <color rgb="FFFF0000"/>
        <rFont val="ＭＳ Ｐゴシック"/>
        <family val="3"/>
        <charset val="128"/>
        <scheme val="minor"/>
      </rPr>
      <t>＊</t>
    </r>
    <rPh sb="0" eb="2">
      <t>ジュウショ</t>
    </rPh>
    <phoneticPr fontId="2"/>
  </si>
  <si>
    <r>
      <t>代表者肩書</t>
    </r>
    <r>
      <rPr>
        <b/>
        <sz val="11"/>
        <color rgb="FFFF0000"/>
        <rFont val="ＭＳ Ｐゴシック"/>
        <family val="3"/>
        <charset val="128"/>
        <scheme val="minor"/>
      </rPr>
      <t>＊</t>
    </r>
    <rPh sb="0" eb="3">
      <t>ダイヒョウシャ</t>
    </rPh>
    <rPh sb="3" eb="5">
      <t>カタガキ</t>
    </rPh>
    <phoneticPr fontId="2"/>
  </si>
  <si>
    <t>番地・建物名</t>
    <rPh sb="0" eb="2">
      <t>バンチ</t>
    </rPh>
    <rPh sb="3" eb="5">
      <t>タテモノ</t>
    </rPh>
    <rPh sb="5" eb="6">
      <t>メイ</t>
    </rPh>
    <phoneticPr fontId="2"/>
  </si>
  <si>
    <t>7文字以内</t>
    <rPh sb="1" eb="5">
      <t>モジイナイ</t>
    </rPh>
    <phoneticPr fontId="2"/>
  </si>
  <si>
    <t>11文字以内</t>
    <rPh sb="2" eb="6">
      <t>モジイナイ</t>
    </rPh>
    <phoneticPr fontId="2"/>
  </si>
  <si>
    <t>8文字以内</t>
    <rPh sb="1" eb="5">
      <t>モジイナイ</t>
    </rPh>
    <phoneticPr fontId="2"/>
  </si>
  <si>
    <t>ﾊｲﾌﾝなし</t>
    <phoneticPr fontId="2"/>
  </si>
  <si>
    <t>10文字以内</t>
    <rPh sb="2" eb="6">
      <t>モジイナイ</t>
    </rPh>
    <phoneticPr fontId="2"/>
  </si>
  <si>
    <t>この申込書により北陸電力株式会社が取得するお客さまの個人情報は，電気の需給契約の締結・履行，電気利用に関するサービス活動，当社及びお客さまの電気工作物の保安維持及びその他の電気事業のために利用いたします。</t>
    <phoneticPr fontId="2"/>
  </si>
  <si>
    <t>電力申込書（別紙）</t>
    <rPh sb="0" eb="5">
      <t>デンリョクモウシコミショ</t>
    </rPh>
    <rPh sb="6" eb="8">
      <t>ベッシ</t>
    </rPh>
    <phoneticPr fontId="2"/>
  </si>
  <si>
    <t>１．現在のご契約情報について</t>
    <rPh sb="2" eb="4">
      <t>ゲンザイ</t>
    </rPh>
    <rPh sb="6" eb="8">
      <t>ケイヤク</t>
    </rPh>
    <rPh sb="8" eb="10">
      <t>ジョウホウ</t>
    </rPh>
    <phoneticPr fontId="2"/>
  </si>
  <si>
    <r>
      <t>需給開始希望日</t>
    </r>
    <r>
      <rPr>
        <b/>
        <sz val="11"/>
        <color rgb="FFFF0000"/>
        <rFont val="ＭＳ Ｐゴシック"/>
        <family val="3"/>
        <charset val="128"/>
        <scheme val="minor"/>
      </rPr>
      <t>＊</t>
    </r>
    <rPh sb="0" eb="2">
      <t>ジュキュウ</t>
    </rPh>
    <rPh sb="2" eb="4">
      <t>カイシ</t>
    </rPh>
    <rPh sb="4" eb="7">
      <t>キボウビ</t>
    </rPh>
    <rPh sb="7" eb="8">
      <t>シャメイ</t>
    </rPh>
    <phoneticPr fontId="2"/>
  </si>
  <si>
    <r>
      <t>都道府県</t>
    </r>
    <r>
      <rPr>
        <b/>
        <sz val="11"/>
        <color rgb="FFFF0000"/>
        <rFont val="ＭＳ Ｐゴシック"/>
        <family val="3"/>
        <charset val="128"/>
        <scheme val="minor"/>
      </rPr>
      <t>＊</t>
    </r>
    <rPh sb="0" eb="4">
      <t>トドウフケン</t>
    </rPh>
    <phoneticPr fontId="2"/>
  </si>
  <si>
    <r>
      <t>市郡町村</t>
    </r>
    <r>
      <rPr>
        <b/>
        <sz val="11"/>
        <color rgb="FFFF0000"/>
        <rFont val="ＭＳ Ｐゴシック"/>
        <family val="3"/>
        <charset val="128"/>
        <scheme val="minor"/>
      </rPr>
      <t>＊</t>
    </r>
    <rPh sb="0" eb="1">
      <t>シ</t>
    </rPh>
    <rPh sb="1" eb="2">
      <t>グン</t>
    </rPh>
    <rPh sb="2" eb="4">
      <t>チョウソン</t>
    </rPh>
    <phoneticPr fontId="2"/>
  </si>
  <si>
    <r>
      <t>町名・丁目</t>
    </r>
    <r>
      <rPr>
        <b/>
        <sz val="11"/>
        <color rgb="FFFF0000"/>
        <rFont val="ＭＳ Ｐゴシック"/>
        <family val="3"/>
        <charset val="128"/>
        <scheme val="minor"/>
      </rPr>
      <t>＊</t>
    </r>
    <rPh sb="0" eb="2">
      <t>チョウメイ</t>
    </rPh>
    <rPh sb="3" eb="5">
      <t>チョウメ</t>
    </rPh>
    <phoneticPr fontId="2"/>
  </si>
  <si>
    <r>
      <t>番地 ・ 建物名</t>
    </r>
    <r>
      <rPr>
        <b/>
        <sz val="11"/>
        <color rgb="FFFF0000"/>
        <rFont val="ＭＳ Ｐゴシック"/>
        <family val="3"/>
        <charset val="128"/>
        <scheme val="minor"/>
      </rPr>
      <t>＊</t>
    </r>
    <rPh sb="0" eb="2">
      <t>バンチ</t>
    </rPh>
    <rPh sb="5" eb="7">
      <t>タテモノ</t>
    </rPh>
    <rPh sb="7" eb="8">
      <t>メイ</t>
    </rPh>
    <phoneticPr fontId="2"/>
  </si>
  <si>
    <t>7文字以内</t>
    <rPh sb="1" eb="3">
      <t>モジ</t>
    </rPh>
    <rPh sb="3" eb="5">
      <t>イナイ</t>
    </rPh>
    <phoneticPr fontId="2"/>
  </si>
  <si>
    <t>11文字以内</t>
    <rPh sb="2" eb="4">
      <t>モジ</t>
    </rPh>
    <rPh sb="4" eb="6">
      <t>イナイ</t>
    </rPh>
    <phoneticPr fontId="2"/>
  </si>
  <si>
    <t>8文字以内</t>
    <rPh sb="1" eb="3">
      <t>モジ</t>
    </rPh>
    <rPh sb="3" eb="5">
      <t>イナイ</t>
    </rPh>
    <phoneticPr fontId="2"/>
  </si>
  <si>
    <t>15文字以内</t>
    <rPh sb="2" eb="4">
      <t>モジ</t>
    </rPh>
    <rPh sb="4" eb="6">
      <t>イナイ</t>
    </rPh>
    <phoneticPr fontId="2"/>
  </si>
  <si>
    <t>・口座振替のお手続きが完了するまでは、振込用紙でのお支払いをお願いいたします。</t>
    <phoneticPr fontId="2"/>
  </si>
  <si>
    <t>・口座振替でのお支払いをご希望の方は、当社HPから口座振替依頼書をダウンロード</t>
    <rPh sb="13" eb="15">
      <t>キボウ</t>
    </rPh>
    <rPh sb="16" eb="17">
      <t>カタ</t>
    </rPh>
    <phoneticPr fontId="2"/>
  </si>
  <si>
    <t>・手続き完了までは、1～2ヶ月程度かかる場合があります。</t>
    <rPh sb="1" eb="3">
      <t>テツヅ</t>
    </rPh>
    <rPh sb="4" eb="6">
      <t>カンリョウ</t>
    </rPh>
    <phoneticPr fontId="2"/>
  </si>
  <si>
    <t>都道府県＊</t>
    <rPh sb="0" eb="4">
      <t>トドウフケン</t>
    </rPh>
    <phoneticPr fontId="2"/>
  </si>
  <si>
    <t>現契約先小売電気事業者)との契約書や請求書に</t>
  </si>
  <si>
    <t>例)業務用：小売店舗、介護施設、ビル等</t>
    <rPh sb="0" eb="1">
      <t>レイ</t>
    </rPh>
    <rPh sb="2" eb="5">
      <t>ギョウムヨウ</t>
    </rPh>
    <rPh sb="6" eb="10">
      <t>コウリテンポ</t>
    </rPh>
    <rPh sb="11" eb="15">
      <t>カイゴシセツ</t>
    </rPh>
    <rPh sb="18" eb="19">
      <t>ナド</t>
    </rPh>
    <phoneticPr fontId="2"/>
  </si>
  <si>
    <t>　 　産業用：製造業金属製品、食料品、機械器具等)</t>
    <rPh sb="3" eb="6">
      <t>サンギョウヨウ</t>
    </rPh>
    <rPh sb="15" eb="18">
      <t>ショクリョウヒン</t>
    </rPh>
    <rPh sb="19" eb="23">
      <t>キカイキグ</t>
    </rPh>
    <rPh sb="23" eb="24">
      <t>ナド</t>
    </rPh>
    <phoneticPr fontId="2"/>
  </si>
  <si>
    <t>　いただきお手続きください。　</t>
    <rPh sb="6" eb="8">
      <t>テツヅ</t>
    </rPh>
    <phoneticPr fontId="2"/>
  </si>
  <si>
    <t>***　黄色の箇所を入力してください　***</t>
    <rPh sb="4" eb="6">
      <t>キイロ</t>
    </rPh>
    <rPh sb="7" eb="9">
      <t>カショ</t>
    </rPh>
    <rPh sb="10" eb="12">
      <t>ニュウリョク</t>
    </rPh>
    <phoneticPr fontId="21"/>
  </si>
  <si>
    <t>【年負荷】</t>
    <rPh sb="1" eb="2">
      <t>ネン</t>
    </rPh>
    <rPh sb="2" eb="4">
      <t>フカ</t>
    </rPh>
    <phoneticPr fontId="21"/>
  </si>
  <si>
    <t>（単位 ； ｋＷ，ｋＷｈ）</t>
    <rPh sb="1" eb="3">
      <t>タンイ</t>
    </rPh>
    <phoneticPr fontId="21"/>
  </si>
  <si>
    <t>年　月</t>
    <phoneticPr fontId="21"/>
  </si>
  <si>
    <t>最大需要電力</t>
  </si>
  <si>
    <t>使用電力量</t>
    <rPh sb="0" eb="2">
      <t>シヨウ</t>
    </rPh>
    <rPh sb="2" eb="4">
      <t>デンリョク</t>
    </rPh>
    <rPh sb="4" eb="5">
      <t>リョウ</t>
    </rPh>
    <phoneticPr fontId="21"/>
  </si>
  <si>
    <t>最大需要電力が，最大年月の日負荷(kW)を入力してください。</t>
    <rPh sb="0" eb="2">
      <t>サイダイ</t>
    </rPh>
    <rPh sb="2" eb="4">
      <t>ジュヨウ</t>
    </rPh>
    <rPh sb="4" eb="6">
      <t>デンリョク</t>
    </rPh>
    <rPh sb="8" eb="10">
      <t>サイダイ</t>
    </rPh>
    <rPh sb="10" eb="11">
      <t>ネン</t>
    </rPh>
    <rPh sb="11" eb="12">
      <t>ツキ</t>
    </rPh>
    <rPh sb="13" eb="14">
      <t>ヒ</t>
    </rPh>
    <rPh sb="14" eb="16">
      <t>フカ</t>
    </rPh>
    <rPh sb="21" eb="23">
      <t>ニュウリョク</t>
    </rPh>
    <phoneticPr fontId="21"/>
  </si>
  <si>
    <t>【日負荷】</t>
    <rPh sb="1" eb="2">
      <t>ニチ</t>
    </rPh>
    <rPh sb="2" eb="4">
      <t>フカ</t>
    </rPh>
    <phoneticPr fontId="21"/>
  </si>
  <si>
    <t>（単位 ； ｋＷ）</t>
    <rPh sb="1" eb="3">
      <t>タンイ</t>
    </rPh>
    <phoneticPr fontId="21"/>
  </si>
  <si>
    <t>時</t>
    <rPh sb="0" eb="1">
      <t>トキ</t>
    </rPh>
    <phoneticPr fontId="21"/>
  </si>
  <si>
    <t>1時</t>
    <rPh sb="1" eb="2">
      <t>トキ</t>
    </rPh>
    <phoneticPr fontId="21"/>
  </si>
  <si>
    <t>2時</t>
    <rPh sb="1" eb="2">
      <t>トキ</t>
    </rPh>
    <phoneticPr fontId="21"/>
  </si>
  <si>
    <t>3時</t>
    <rPh sb="1" eb="2">
      <t>トキ</t>
    </rPh>
    <phoneticPr fontId="21"/>
  </si>
  <si>
    <t>4時</t>
    <rPh sb="1" eb="2">
      <t>トキ</t>
    </rPh>
    <phoneticPr fontId="21"/>
  </si>
  <si>
    <t>5時</t>
    <rPh sb="1" eb="2">
      <t>トキ</t>
    </rPh>
    <phoneticPr fontId="21"/>
  </si>
  <si>
    <t>6時</t>
    <rPh sb="1" eb="2">
      <t>トキ</t>
    </rPh>
    <phoneticPr fontId="21"/>
  </si>
  <si>
    <t>7時</t>
    <rPh sb="1" eb="2">
      <t>トキ</t>
    </rPh>
    <phoneticPr fontId="21"/>
  </si>
  <si>
    <t>8時</t>
    <rPh sb="1" eb="2">
      <t>トキ</t>
    </rPh>
    <phoneticPr fontId="21"/>
  </si>
  <si>
    <t>9時</t>
    <rPh sb="1" eb="2">
      <t>トキ</t>
    </rPh>
    <phoneticPr fontId="21"/>
  </si>
  <si>
    <t>10時</t>
    <rPh sb="2" eb="3">
      <t>トキ</t>
    </rPh>
    <phoneticPr fontId="21"/>
  </si>
  <si>
    <t>11時</t>
    <rPh sb="2" eb="3">
      <t>トキ</t>
    </rPh>
    <phoneticPr fontId="21"/>
  </si>
  <si>
    <t>12時</t>
    <rPh sb="2" eb="3">
      <t>トキ</t>
    </rPh>
    <phoneticPr fontId="21"/>
  </si>
  <si>
    <t>13時</t>
    <rPh sb="2" eb="3">
      <t>トキ</t>
    </rPh>
    <phoneticPr fontId="21"/>
  </si>
  <si>
    <t>14時</t>
    <rPh sb="2" eb="3">
      <t>トキ</t>
    </rPh>
    <phoneticPr fontId="21"/>
  </si>
  <si>
    <t>15時</t>
    <rPh sb="2" eb="3">
      <t>トキ</t>
    </rPh>
    <phoneticPr fontId="21"/>
  </si>
  <si>
    <t>16時</t>
    <rPh sb="2" eb="3">
      <t>トキ</t>
    </rPh>
    <phoneticPr fontId="21"/>
  </si>
  <si>
    <t>17時</t>
    <rPh sb="2" eb="3">
      <t>トキ</t>
    </rPh>
    <phoneticPr fontId="21"/>
  </si>
  <si>
    <t>18時</t>
    <rPh sb="2" eb="3">
      <t>トキ</t>
    </rPh>
    <phoneticPr fontId="21"/>
  </si>
  <si>
    <t>19時</t>
    <rPh sb="2" eb="3">
      <t>トキ</t>
    </rPh>
    <phoneticPr fontId="21"/>
  </si>
  <si>
    <t>20時</t>
    <rPh sb="2" eb="3">
      <t>トキ</t>
    </rPh>
    <phoneticPr fontId="21"/>
  </si>
  <si>
    <t>21時</t>
    <rPh sb="2" eb="3">
      <t>トキ</t>
    </rPh>
    <phoneticPr fontId="21"/>
  </si>
  <si>
    <t>22時</t>
    <rPh sb="2" eb="3">
      <t>トキ</t>
    </rPh>
    <phoneticPr fontId="21"/>
  </si>
  <si>
    <t>23時</t>
    <rPh sb="2" eb="3">
      <t>トキ</t>
    </rPh>
    <phoneticPr fontId="21"/>
  </si>
  <si>
    <t>24時</t>
    <rPh sb="2" eb="3">
      <t>トキ</t>
    </rPh>
    <phoneticPr fontId="21"/>
  </si>
  <si>
    <t xml:space="preserve"> </t>
  </si>
  <si>
    <t>　</t>
  </si>
  <si>
    <t>〇受電開始後１年間の予想最大需要電力，使用電力量，負荷率</t>
  </si>
  <si>
    <t>年 　月</t>
  </si>
  <si>
    <t>暦日数</t>
    <rPh sb="0" eb="1">
      <t>レキ</t>
    </rPh>
    <rPh sb="1" eb="3">
      <t>ニッスウ</t>
    </rPh>
    <phoneticPr fontId="21"/>
  </si>
  <si>
    <t>←非表示</t>
    <rPh sb="1" eb="2">
      <t>ヒ</t>
    </rPh>
    <rPh sb="2" eb="4">
      <t>ヒョウジ</t>
    </rPh>
    <phoneticPr fontId="21"/>
  </si>
  <si>
    <t>使用電力量</t>
  </si>
  <si>
    <t>負 荷 率</t>
  </si>
  <si>
    <t>※負荷率（％）の算出方法（月負荷率）</t>
    <phoneticPr fontId="21"/>
  </si>
  <si>
    <t>　　負荷率（％）＝（当該月使用電力量(kWh)／最大需要電力(kW)×暦日数(日)×２４Ｈ）×１００</t>
    <rPh sb="35" eb="36">
      <t>コヨミ</t>
    </rPh>
    <phoneticPr fontId="21"/>
  </si>
  <si>
    <t>３５文字以内</t>
    <phoneticPr fontId="2"/>
  </si>
  <si>
    <t>現在ご契約中の小売電気事業者名</t>
    <rPh sb="14" eb="15">
      <t>メイ</t>
    </rPh>
    <phoneticPr fontId="2"/>
  </si>
  <si>
    <t>10文字以内</t>
    <rPh sb="2" eb="4">
      <t>モジ</t>
    </rPh>
    <rPh sb="4" eb="6">
      <t>イナイ</t>
    </rPh>
    <phoneticPr fontId="2"/>
  </si>
  <si>
    <t>＜その他＞
・北陸電力送配電株式会社から最終保障供給による供給を受けている場合、お客さまより北陸電力
　送配電株式会社へ廃止申込書の提出が必要となります。
　https://www.rikuden.co.jp/nw_soden/yakkan.html</t>
    <rPh sb="3" eb="4">
      <t>タ</t>
    </rPh>
    <rPh sb="7" eb="18">
      <t>ホクリクデンリョクソウハイデンカブシキガイシャ</t>
    </rPh>
    <rPh sb="20" eb="26">
      <t>サイシュウホショウキョウキュウ</t>
    </rPh>
    <rPh sb="29" eb="31">
      <t>キョウキュウ</t>
    </rPh>
    <rPh sb="32" eb="33">
      <t>ウ</t>
    </rPh>
    <rPh sb="37" eb="39">
      <t>バアイ</t>
    </rPh>
    <rPh sb="41" eb="42">
      <t>キャク</t>
    </rPh>
    <phoneticPr fontId="2"/>
  </si>
  <si>
    <t>https://www.rikuden.co.jp/tetsuzuki/oshiharai.html</t>
    <phoneticPr fontId="2"/>
  </si>
  <si>
    <r>
      <t>所属団体もしくは企業名</t>
    </r>
    <r>
      <rPr>
        <b/>
        <sz val="11"/>
        <color rgb="FFFF0000"/>
        <rFont val="ＭＳ Ｐゴシック"/>
        <family val="3"/>
        <charset val="128"/>
        <scheme val="minor"/>
      </rPr>
      <t>＊</t>
    </r>
    <rPh sb="0" eb="2">
      <t>ショゾク</t>
    </rPh>
    <rPh sb="2" eb="4">
      <t>ダンタイ</t>
    </rPh>
    <rPh sb="8" eb="11">
      <t>キギョウメイ</t>
    </rPh>
    <rPh sb="11" eb="12">
      <t>シャメイ</t>
    </rPh>
    <phoneticPr fontId="2"/>
  </si>
  <si>
    <r>
      <t>担当者氏名 漢字</t>
    </r>
    <r>
      <rPr>
        <b/>
        <sz val="11"/>
        <color rgb="FFFF0000"/>
        <rFont val="ＭＳ Ｐゴシック"/>
        <family val="3"/>
        <charset val="128"/>
        <scheme val="minor"/>
      </rPr>
      <t>＊</t>
    </r>
    <rPh sb="0" eb="3">
      <t>タントウシャ</t>
    </rPh>
    <rPh sb="3" eb="5">
      <t>シメイ</t>
    </rPh>
    <rPh sb="6" eb="8">
      <t>カンジ</t>
    </rPh>
    <rPh sb="8" eb="9">
      <t>シャメイ</t>
    </rPh>
    <phoneticPr fontId="2"/>
  </si>
  <si>
    <r>
      <t>ご契約名義 カナ</t>
    </r>
    <r>
      <rPr>
        <b/>
        <sz val="11"/>
        <color rgb="FFFF0000"/>
        <rFont val="ＭＳ Ｐゴシック"/>
        <family val="3"/>
        <charset val="128"/>
        <scheme val="minor"/>
      </rPr>
      <t>＊</t>
    </r>
    <rPh sb="1" eb="3">
      <t>ケイヤク</t>
    </rPh>
    <rPh sb="3" eb="5">
      <t>メイギ</t>
    </rPh>
    <rPh sb="8" eb="9">
      <t>シャメイ</t>
    </rPh>
    <phoneticPr fontId="2"/>
  </si>
  <si>
    <t>　「ご契約に関する重要事項」および「お申込みにあたっての承諾事項」を承諾のうえ、下記のとおり申し込みます。</t>
    <rPh sb="3" eb="5">
      <t>ケイヤク</t>
    </rPh>
    <rPh sb="6" eb="7">
      <t>カン</t>
    </rPh>
    <rPh sb="9" eb="11">
      <t>ジュウヨウ</t>
    </rPh>
    <rPh sb="11" eb="13">
      <t>ジコウ</t>
    </rPh>
    <rPh sb="34" eb="36">
      <t>ショウダク</t>
    </rPh>
    <rPh sb="40" eb="42">
      <t>カキ</t>
    </rPh>
    <rPh sb="46" eb="47">
      <t>モウ</t>
    </rPh>
    <rPh sb="48" eb="49">
      <t>コ</t>
    </rPh>
    <phoneticPr fontId="2"/>
  </si>
  <si>
    <r>
      <t>連絡先電話番号</t>
    </r>
    <r>
      <rPr>
        <b/>
        <sz val="11"/>
        <color rgb="FFFF0000"/>
        <rFont val="ＭＳ Ｐゴシック"/>
        <family val="3"/>
        <charset val="128"/>
        <scheme val="minor"/>
      </rPr>
      <t>＊</t>
    </r>
    <rPh sb="0" eb="3">
      <t>レンラクサキ</t>
    </rPh>
    <rPh sb="3" eb="7">
      <t>デンワバンゴウ</t>
    </rPh>
    <phoneticPr fontId="2"/>
  </si>
  <si>
    <t>電力使用計画書（１）</t>
    <rPh sb="0" eb="2">
      <t>デンリョク</t>
    </rPh>
    <rPh sb="2" eb="6">
      <t>シヨウケイカク</t>
    </rPh>
    <phoneticPr fontId="2"/>
  </si>
  <si>
    <t>電力使用計画書（２）</t>
    <rPh sb="0" eb="2">
      <t>デンリョク</t>
    </rPh>
    <rPh sb="2" eb="4">
      <t>シヨウ</t>
    </rPh>
    <rPh sb="4" eb="6">
      <t>ケイカク</t>
    </rPh>
    <rPh sb="6" eb="7">
      <t>ショ</t>
    </rPh>
    <phoneticPr fontId="2"/>
  </si>
  <si>
    <t>電力使用計画書（３）</t>
    <rPh sb="0" eb="2">
      <t>デンリョク</t>
    </rPh>
    <rPh sb="2" eb="6">
      <t>シヨウケイカク</t>
    </rPh>
    <phoneticPr fontId="2"/>
  </si>
  <si>
    <t>あわら市</t>
    <rPh sb="3" eb="4">
      <t>シ</t>
    </rPh>
    <phoneticPr fontId="4" alignment="distributed"/>
  </si>
  <si>
    <t>福井</t>
  </si>
  <si>
    <t>富山</t>
  </si>
  <si>
    <t>1001</t>
  </si>
  <si>
    <t>今立郡池田町</t>
    <rPh sb="0" eb="3">
      <t>イマダテグン</t>
    </rPh>
    <rPh sb="3" eb="4">
      <t>イケ</t>
    </rPh>
    <rPh sb="4" eb="6">
      <t>ダチョウ</t>
    </rPh>
    <phoneticPr fontId="4" alignment="distributed"/>
  </si>
  <si>
    <t>丹南</t>
  </si>
  <si>
    <t>神岡</t>
  </si>
  <si>
    <t>1091</t>
  </si>
  <si>
    <t>射水市</t>
    <rPh sb="0" eb="3">
      <t>イミズシ</t>
    </rPh>
    <phoneticPr fontId="4" alignment="distributed"/>
  </si>
  <si>
    <t>高岡</t>
  </si>
  <si>
    <t>1201</t>
  </si>
  <si>
    <t>魚津市</t>
    <rPh sb="0" eb="3">
      <t>ウオヅシ</t>
    </rPh>
    <phoneticPr fontId="4" alignment="distributed"/>
  </si>
  <si>
    <t>新川</t>
    <rPh sb="0" eb="2">
      <t>ニイカワ</t>
    </rPh>
    <phoneticPr fontId="4"/>
  </si>
  <si>
    <t>となみ野</t>
  </si>
  <si>
    <t>1288</t>
  </si>
  <si>
    <t>越前市</t>
    <rPh sb="0" eb="3">
      <t>エチゼンシ</t>
    </rPh>
    <phoneticPr fontId="4" alignment="distributed"/>
  </si>
  <si>
    <t>1401</t>
  </si>
  <si>
    <t>越前町</t>
    <rPh sb="0" eb="3">
      <t>エチゼンチョウ</t>
    </rPh>
    <phoneticPr fontId="4" alignment="distributed"/>
  </si>
  <si>
    <t>石川</t>
  </si>
  <si>
    <t>2001</t>
  </si>
  <si>
    <t>大野市</t>
    <rPh sb="0" eb="3">
      <t>オオノシ</t>
    </rPh>
    <phoneticPr fontId="4" alignment="distributed"/>
  </si>
  <si>
    <t>奥越</t>
    <rPh sb="0" eb="2">
      <t>オクエツ</t>
    </rPh>
    <phoneticPr fontId="4"/>
  </si>
  <si>
    <t>七尾</t>
  </si>
  <si>
    <t>2301</t>
  </si>
  <si>
    <t>小矢部市</t>
    <rPh sb="0" eb="4">
      <t>オヤベシ</t>
    </rPh>
    <phoneticPr fontId="4" alignment="distributed"/>
  </si>
  <si>
    <t>となみ野</t>
    <rPh sb="3" eb="4">
      <t>ノ</t>
    </rPh>
    <phoneticPr fontId="4"/>
  </si>
  <si>
    <t>輪島</t>
  </si>
  <si>
    <t>2385</t>
  </si>
  <si>
    <t>加賀市</t>
    <rPh sb="0" eb="3">
      <t>カガシ</t>
    </rPh>
    <phoneticPr fontId="4" alignment="distributed"/>
  </si>
  <si>
    <t>小松</t>
  </si>
  <si>
    <t>珠洲</t>
  </si>
  <si>
    <t>2391</t>
  </si>
  <si>
    <t>鹿島郡中能登町</t>
    <rPh sb="0" eb="3">
      <t>カシマグン</t>
    </rPh>
    <rPh sb="3" eb="7">
      <t>ナカノトマチ</t>
    </rPh>
    <phoneticPr fontId="4" alignment="distributed"/>
  </si>
  <si>
    <t>2701</t>
  </si>
  <si>
    <t>勝山市</t>
    <rPh sb="0" eb="3">
      <t>カツヤマシ</t>
    </rPh>
    <phoneticPr fontId="4" alignment="distributed"/>
  </si>
  <si>
    <t>3001</t>
  </si>
  <si>
    <t>金沢市</t>
    <rPh sb="0" eb="3">
      <t>カナザワシ</t>
    </rPh>
    <phoneticPr fontId="4" alignment="distributed"/>
  </si>
  <si>
    <t>奥越</t>
  </si>
  <si>
    <t>3083</t>
  </si>
  <si>
    <t>河北郡内灘町</t>
    <rPh sb="0" eb="3">
      <t>カホクグン</t>
    </rPh>
    <rPh sb="3" eb="6">
      <t>ウチナダマチ</t>
    </rPh>
    <phoneticPr fontId="4" alignment="distributed"/>
  </si>
  <si>
    <t>3401</t>
  </si>
  <si>
    <t>河北郡津幡町</t>
    <rPh sb="0" eb="3">
      <t>カホクグン</t>
    </rPh>
    <rPh sb="3" eb="6">
      <t>ツバタマチ</t>
    </rPh>
    <phoneticPr fontId="4" alignment="distributed"/>
  </si>
  <si>
    <t>敦賀</t>
  </si>
  <si>
    <t>3484</t>
  </si>
  <si>
    <t>かほく市</t>
    <rPh sb="3" eb="4">
      <t>シ</t>
    </rPh>
    <phoneticPr fontId="4" alignment="distributed"/>
  </si>
  <si>
    <t>郡上市</t>
    <rPh sb="0" eb="3">
      <t>グジョウシ</t>
    </rPh>
    <phoneticPr fontId="4" alignment="distributed"/>
  </si>
  <si>
    <t>黒部市</t>
    <rPh sb="0" eb="3">
      <t>クロベシ</t>
    </rPh>
    <phoneticPr fontId="4" alignment="distributed"/>
  </si>
  <si>
    <t>小松市</t>
    <rPh sb="0" eb="3">
      <t>コマツシ</t>
    </rPh>
    <phoneticPr fontId="4" alignment="distributed"/>
  </si>
  <si>
    <t>坂井市</t>
    <rPh sb="0" eb="3">
      <t>サカイシ</t>
    </rPh>
    <phoneticPr fontId="4" alignment="distributed"/>
  </si>
  <si>
    <t>鯖江市</t>
    <rPh sb="0" eb="3">
      <t>サバエシ</t>
    </rPh>
    <phoneticPr fontId="4" alignment="distributed"/>
  </si>
  <si>
    <t>下新川郡朝日町</t>
    <rPh sb="0" eb="4">
      <t>シモニイカワグン</t>
    </rPh>
    <rPh sb="4" eb="7">
      <t>アサヒマチ</t>
    </rPh>
    <phoneticPr fontId="4" alignment="distributed"/>
  </si>
  <si>
    <t>下新川郡入善町</t>
    <rPh sb="0" eb="4">
      <t>シモニイカワグン</t>
    </rPh>
    <rPh sb="4" eb="7">
      <t>ニュウゼンマチ</t>
    </rPh>
    <phoneticPr fontId="4" alignment="distributed"/>
  </si>
  <si>
    <t>珠洲市</t>
    <rPh sb="0" eb="3">
      <t>スズシ</t>
    </rPh>
    <phoneticPr fontId="4" alignment="distributed"/>
  </si>
  <si>
    <t>珠洲</t>
    <rPh sb="0" eb="2">
      <t>スズ</t>
    </rPh>
    <phoneticPr fontId="4"/>
  </si>
  <si>
    <t>高岡市</t>
    <rPh sb="0" eb="3">
      <t>タカオカシ</t>
    </rPh>
    <phoneticPr fontId="4" alignment="distributed"/>
  </si>
  <si>
    <t>高山市</t>
    <rPh sb="0" eb="3">
      <t>タカヤマシ</t>
    </rPh>
    <phoneticPr fontId="4" alignment="distributed"/>
  </si>
  <si>
    <t>神岡</t>
    <rPh sb="0" eb="2">
      <t>カミオカ</t>
    </rPh>
    <phoneticPr fontId="4"/>
  </si>
  <si>
    <t>敦賀市</t>
    <rPh sb="0" eb="3">
      <t>ツルガシ</t>
    </rPh>
    <phoneticPr fontId="4" alignment="distributed"/>
  </si>
  <si>
    <t>敦賀</t>
    <rPh sb="0" eb="2">
      <t>ツルガ</t>
    </rPh>
    <phoneticPr fontId="4"/>
  </si>
  <si>
    <t>砺波市</t>
    <rPh sb="0" eb="3">
      <t>トナミシ</t>
    </rPh>
    <phoneticPr fontId="4" alignment="distributed"/>
  </si>
  <si>
    <t>富山市</t>
    <rPh sb="0" eb="3">
      <t>トヤマシ</t>
    </rPh>
    <phoneticPr fontId="4" alignment="distributed"/>
  </si>
  <si>
    <t>中新川郡上市町</t>
    <rPh sb="0" eb="4">
      <t>ナカニイカワグン</t>
    </rPh>
    <rPh sb="4" eb="7">
      <t>カミイチマチ</t>
    </rPh>
    <phoneticPr fontId="4" alignment="distributed"/>
  </si>
  <si>
    <t>中新川郡立山町</t>
    <rPh sb="0" eb="4">
      <t>ナカニイカワグン</t>
    </rPh>
    <rPh sb="4" eb="7">
      <t>タテヤママチ</t>
    </rPh>
    <phoneticPr fontId="4" alignment="distributed"/>
  </si>
  <si>
    <t>中新川郡舟橋村</t>
    <rPh sb="0" eb="4">
      <t>ナカニイカワグン</t>
    </rPh>
    <rPh sb="4" eb="7">
      <t>フナハシムラ</t>
    </rPh>
    <phoneticPr fontId="4" alignment="distributed"/>
  </si>
  <si>
    <t>七尾市</t>
    <rPh sb="0" eb="3">
      <t>ナナオシ</t>
    </rPh>
    <phoneticPr fontId="4" alignment="distributed"/>
  </si>
  <si>
    <t>滑川市</t>
    <rPh sb="0" eb="3">
      <t>ナメリカワシ</t>
    </rPh>
    <phoneticPr fontId="4" alignment="distributed"/>
  </si>
  <si>
    <t>南条郡南越前町</t>
    <rPh sb="0" eb="3">
      <t>ナンジョウグン</t>
    </rPh>
    <rPh sb="3" eb="7">
      <t>ミナミエチゼンチョウ</t>
    </rPh>
    <phoneticPr fontId="4" alignment="distributed"/>
  </si>
  <si>
    <t>南砺市</t>
    <rPh sb="0" eb="3">
      <t>ナントシ</t>
    </rPh>
    <phoneticPr fontId="4" alignment="distributed"/>
  </si>
  <si>
    <t>能美郡川北町</t>
    <rPh sb="0" eb="3">
      <t>ノミグン</t>
    </rPh>
    <rPh sb="3" eb="4">
      <t>カワ</t>
    </rPh>
    <rPh sb="4" eb="6">
      <t>キタマチ</t>
    </rPh>
    <phoneticPr fontId="4" alignment="distributed"/>
  </si>
  <si>
    <t>能美市</t>
    <rPh sb="0" eb="3">
      <t>ノミシ</t>
    </rPh>
    <phoneticPr fontId="4" alignment="distributed"/>
  </si>
  <si>
    <t>羽咋郡志賀町</t>
    <rPh sb="0" eb="3">
      <t>ハクイグン</t>
    </rPh>
    <rPh sb="3" eb="6">
      <t>シカマチ</t>
    </rPh>
    <phoneticPr fontId="4" alignment="distributed"/>
  </si>
  <si>
    <t>羽咋郡宝達志水町</t>
    <rPh sb="0" eb="3">
      <t>ハクイグン</t>
    </rPh>
    <rPh sb="3" eb="4">
      <t>ホウ</t>
    </rPh>
    <rPh sb="4" eb="5">
      <t>ダツ</t>
    </rPh>
    <rPh sb="5" eb="8">
      <t>シミズチョウ</t>
    </rPh>
    <phoneticPr fontId="4" alignment="distributed"/>
  </si>
  <si>
    <t>白山市</t>
    <rPh sb="0" eb="3">
      <t>ハクサンシ</t>
    </rPh>
    <phoneticPr fontId="4" alignment="distributed"/>
  </si>
  <si>
    <t>飛騨市</t>
    <rPh sb="0" eb="3">
      <t>ヒダシ</t>
    </rPh>
    <phoneticPr fontId="4" alignment="distributed"/>
  </si>
  <si>
    <t>氷見市</t>
    <rPh sb="0" eb="3">
      <t>ヒミシ</t>
    </rPh>
    <phoneticPr fontId="4" alignment="distributed"/>
  </si>
  <si>
    <t>福井市</t>
    <rPh sb="0" eb="3">
      <t>フクイシ</t>
    </rPh>
    <phoneticPr fontId="4" alignment="distributed"/>
  </si>
  <si>
    <t>鳳珠郡穴水町</t>
    <rPh sb="0" eb="3">
      <t>ホウスグン</t>
    </rPh>
    <rPh sb="3" eb="4">
      <t>アナ</t>
    </rPh>
    <rPh sb="4" eb="6">
      <t>ミズマチ</t>
    </rPh>
    <phoneticPr fontId="4" alignment="distributed"/>
  </si>
  <si>
    <t>輪島</t>
    <rPh sb="0" eb="2">
      <t>ワジマ</t>
    </rPh>
    <phoneticPr fontId="4"/>
  </si>
  <si>
    <t>鳳珠郡能登町</t>
    <rPh sb="0" eb="3">
      <t>ホウスグン</t>
    </rPh>
    <rPh sb="3" eb="6">
      <t>ノトチョウ</t>
    </rPh>
    <phoneticPr fontId="4" alignment="distributed"/>
  </si>
  <si>
    <t>吉田郡永平寺町</t>
    <rPh sb="0" eb="3">
      <t>ヨシダグン</t>
    </rPh>
    <rPh sb="3" eb="5">
      <t>エイヘイ</t>
    </rPh>
    <rPh sb="5" eb="7">
      <t>ジチョウ</t>
    </rPh>
    <phoneticPr fontId="4" alignment="distributed"/>
  </si>
  <si>
    <t>輪島市</t>
    <rPh sb="0" eb="3">
      <t>ワジマシ</t>
    </rPh>
    <phoneticPr fontId="4" alignment="distributed"/>
  </si>
  <si>
    <t>羽咋市</t>
  </si>
  <si>
    <t>野々市市</t>
  </si>
  <si>
    <t>料金メニュー・単価表（高圧のお客さま）</t>
    <phoneticPr fontId="2"/>
  </si>
  <si>
    <t>標準メニューの概要</t>
    <phoneticPr fontId="2"/>
  </si>
  <si>
    <r>
      <rPr>
        <b/>
        <sz val="14"/>
        <color theme="1"/>
        <rFont val="HG丸ｺﾞｼｯｸM-PRO"/>
        <family val="3"/>
        <charset val="128"/>
      </rPr>
      <t>業務用</t>
    </r>
    <r>
      <rPr>
        <b/>
        <sz val="12"/>
        <color theme="1"/>
        <rFont val="HG丸ｺﾞｼｯｸM-PRO"/>
        <family val="3"/>
        <charset val="128"/>
      </rPr>
      <t xml:space="preserve">
</t>
    </r>
    <r>
      <rPr>
        <b/>
        <sz val="11"/>
        <color theme="1"/>
        <rFont val="HG丸ｺﾞｼｯｸM-PRO"/>
        <family val="3"/>
        <charset val="128"/>
      </rPr>
      <t>（ビル・店舗などのお客さま）</t>
    </r>
    <phoneticPr fontId="2"/>
  </si>
  <si>
    <r>
      <rPr>
        <b/>
        <sz val="13"/>
        <color theme="1"/>
        <rFont val="HG丸ｺﾞｼｯｸM-PRO"/>
        <family val="3"/>
        <charset val="128"/>
      </rPr>
      <t>産業用</t>
    </r>
    <r>
      <rPr>
        <b/>
        <sz val="12"/>
        <color theme="1"/>
        <rFont val="HG丸ｺﾞｼｯｸM-PRO"/>
        <family val="3"/>
        <charset val="128"/>
      </rPr>
      <t xml:space="preserve">
（工場などのお客さま）</t>
    </r>
    <phoneticPr fontId="2"/>
  </si>
  <si>
    <t>備　考</t>
    <phoneticPr fontId="2"/>
  </si>
  <si>
    <t>業務用電力</t>
  </si>
  <si>
    <t>高圧電力</t>
  </si>
  <si>
    <t>スタンダードなメニュー</t>
  </si>
  <si>
    <t>業務用季節別時間帯別電力</t>
  </si>
  <si>
    <t>季節別時間帯別電力</t>
    <phoneticPr fontId="2"/>
  </si>
  <si>
    <t>夜間、日曜・祝日などのご使用を増やしていただくほど、お得なメニュー</t>
  </si>
  <si>
    <t>自家発補給電力A</t>
  </si>
  <si>
    <t>自家発補給電力B</t>
  </si>
  <si>
    <t>自家発設備の事故、定期検査時にご使用いただくメニュー</t>
    <phoneticPr fontId="2"/>
  </si>
  <si>
    <t>メニュー名</t>
  </si>
  <si>
    <t>基本料金</t>
  </si>
  <si>
    <t>電力量料金</t>
  </si>
  <si>
    <t>（夏季）</t>
  </si>
  <si>
    <t>（その他季）</t>
  </si>
  <si>
    <t>（ピーク時間）</t>
  </si>
  <si>
    <t>昼間時間（夏季）</t>
  </si>
  <si>
    <t>昼間時間（その他季）</t>
  </si>
  <si>
    <t>（夜間時間）</t>
  </si>
  <si>
    <t>高圧電力Ａ</t>
  </si>
  <si>
    <t>（契約電力500kW未満）</t>
    <rPh sb="1" eb="3">
      <t>ケイヤク</t>
    </rPh>
    <rPh sb="3" eb="5">
      <t>デンリョク</t>
    </rPh>
    <rPh sb="10" eb="12">
      <t>ミマン</t>
    </rPh>
    <phoneticPr fontId="2"/>
  </si>
  <si>
    <t>高圧電力Ｂ</t>
  </si>
  <si>
    <t>（契約電力500kW以上）</t>
    <rPh sb="1" eb="3">
      <t>ケイヤク</t>
    </rPh>
    <rPh sb="3" eb="5">
      <t>デンリョク</t>
    </rPh>
    <rPh sb="10" eb="12">
      <t>イジョウ</t>
    </rPh>
    <phoneticPr fontId="2"/>
  </si>
  <si>
    <t>季節別時間帯別電力Ａ</t>
    <phoneticPr fontId="2"/>
  </si>
  <si>
    <t>季節別時間帯別電力Ｂ</t>
    <phoneticPr fontId="2"/>
  </si>
  <si>
    <t>※上記に記載の単価は，2023年４月１日の託送料金の見直し内容を反映する前の料金単価です。</t>
    <phoneticPr fontId="2"/>
  </si>
  <si>
    <t>（裏面に続きます）　1/2</t>
    <rPh sb="1" eb="3">
      <t>ウラメン</t>
    </rPh>
    <rPh sb="4" eb="5">
      <t>ツヅ</t>
    </rPh>
    <phoneticPr fontId="2"/>
  </si>
  <si>
    <t>2/2</t>
    <phoneticPr fontId="2"/>
  </si>
  <si>
    <t>業務用特別高圧電力</t>
  </si>
  <si>
    <t>特別高圧電力</t>
  </si>
  <si>
    <t>業務用特別高圧</t>
  </si>
  <si>
    <t>季節別時間帯別電力</t>
  </si>
  <si>
    <t>特別高圧</t>
  </si>
  <si>
    <t>業務用特別高圧電力</t>
    <rPh sb="3" eb="7">
      <t>トクベツコウアツ</t>
    </rPh>
    <phoneticPr fontId="2"/>
  </si>
  <si>
    <t>業務用特別高圧
季節別時間帯別電力</t>
    <rPh sb="3" eb="7">
      <t>トクベツコウアツ</t>
    </rPh>
    <phoneticPr fontId="2"/>
  </si>
  <si>
    <t>業務用特別高圧
自家発補給電力</t>
    <rPh sb="0" eb="3">
      <t>ギョウムヨウ</t>
    </rPh>
    <rPh sb="3" eb="7">
      <t>トクベツコウアツ</t>
    </rPh>
    <phoneticPr fontId="2"/>
  </si>
  <si>
    <t>特別高圧
自家発補給電力</t>
    <rPh sb="0" eb="4">
      <t>トクベツコウアツ</t>
    </rPh>
    <phoneticPr fontId="2"/>
  </si>
  <si>
    <t>特別高圧
季節別時間帯別電力</t>
    <rPh sb="0" eb="4">
      <t>トクベツコウアツ</t>
    </rPh>
    <phoneticPr fontId="2"/>
  </si>
  <si>
    <t>特別高圧電力</t>
    <rPh sb="0" eb="2">
      <t>トクベツ</t>
    </rPh>
    <rPh sb="2" eb="4">
      <t>コウアツ</t>
    </rPh>
    <phoneticPr fontId="2"/>
  </si>
  <si>
    <t>(夏季)</t>
  </si>
  <si>
    <t>(その他季)</t>
  </si>
  <si>
    <t>(ピーク時間)</t>
  </si>
  <si>
    <t>昼間時間(夏季)</t>
  </si>
  <si>
    <t>昼間時間(その他季)</t>
  </si>
  <si>
    <t>(夜間時間)</t>
  </si>
  <si>
    <r>
      <t>料金単価表　[2023年４月1日以降のご使用分に対する料金]</t>
    </r>
    <r>
      <rPr>
        <b/>
        <vertAlign val="superscript"/>
        <sz val="14"/>
        <color theme="1"/>
        <rFont val="HG丸ｺﾞｼｯｸM-PRO"/>
        <family val="3"/>
        <charset val="128"/>
      </rPr>
      <t>※</t>
    </r>
    <phoneticPr fontId="2"/>
  </si>
  <si>
    <t>料金メニュー・単価表（特別高圧のお客さま）</t>
    <rPh sb="11" eb="13">
      <t>トクベツ</t>
    </rPh>
    <rPh sb="13" eb="15">
      <t>コウアツ</t>
    </rPh>
    <phoneticPr fontId="2"/>
  </si>
  <si>
    <t>標準メニューの概要</t>
    <phoneticPr fontId="2"/>
  </si>
  <si>
    <t>自家発設備の事故、定期検査時にご使用いただくメニュー</t>
    <phoneticPr fontId="2"/>
  </si>
  <si>
    <t>臨時電力
予備電力</t>
    <rPh sb="0" eb="2">
      <t>リンジ</t>
    </rPh>
    <rPh sb="2" eb="4">
      <t>デンリョク</t>
    </rPh>
    <phoneticPr fontId="2"/>
  </si>
  <si>
    <r>
      <t>料金単価表　[2023年４月1日以降のご使用分に対する料金]</t>
    </r>
    <r>
      <rPr>
        <b/>
        <vertAlign val="superscript"/>
        <sz val="14"/>
        <color theme="1"/>
        <rFont val="HG丸ｺﾞｼｯｸM-PRO"/>
        <family val="3"/>
        <charset val="128"/>
      </rPr>
      <t>※</t>
    </r>
    <phoneticPr fontId="2"/>
  </si>
  <si>
    <t>2,151.00円/kW</t>
    <phoneticPr fontId="2"/>
  </si>
  <si>
    <t>27.25円/kWh</t>
    <phoneticPr fontId="2"/>
  </si>
  <si>
    <t>27.25円/kWh</t>
  </si>
  <si>
    <t>業務用季節別時間帯別電力</t>
    <phoneticPr fontId="2"/>
  </si>
  <si>
    <t>27.88円/kWh</t>
    <phoneticPr fontId="2"/>
  </si>
  <si>
    <t>27.88円/kWh</t>
  </si>
  <si>
    <t>25.86円/kWh</t>
    <phoneticPr fontId="2"/>
  </si>
  <si>
    <t>25.86円/kWh</t>
    <phoneticPr fontId="2"/>
  </si>
  <si>
    <t>1,876.00円/kW</t>
    <phoneticPr fontId="2"/>
  </si>
  <si>
    <t>27.53円/kWh</t>
    <phoneticPr fontId="2"/>
  </si>
  <si>
    <t>27.53円/kWh</t>
    <phoneticPr fontId="2"/>
  </si>
  <si>
    <t>2,151.00円/kW</t>
    <phoneticPr fontId="2"/>
  </si>
  <si>
    <t>26.34円/kWh</t>
    <phoneticPr fontId="2"/>
  </si>
  <si>
    <t>26.34円/kWh</t>
    <phoneticPr fontId="2"/>
  </si>
  <si>
    <t>1,876.00円/kW</t>
    <phoneticPr fontId="2"/>
  </si>
  <si>
    <t>28.67円/kWh</t>
    <phoneticPr fontId="2"/>
  </si>
  <si>
    <t>28.67円/kWh</t>
  </si>
  <si>
    <t>26.61円/kWh</t>
    <phoneticPr fontId="2"/>
  </si>
  <si>
    <t>26.61円/kWh</t>
  </si>
  <si>
    <t>　2023年2月作成</t>
    <rPh sb="5" eb="6">
      <t>ネン</t>
    </rPh>
    <rPh sb="7" eb="8">
      <t>ツキ</t>
    </rPh>
    <rPh sb="8" eb="10">
      <t>サクセイ</t>
    </rPh>
    <phoneticPr fontId="2"/>
  </si>
  <si>
    <t xml:space="preserve">[注釈]
・上記料金は、燃料費等調整適用前の単価です。
・上記料金には、消費税等相当額を含み、再生可能エネルギー発電促進賦課金は含みません。
・「高圧電力Ａ」および「季節別時間帯別電力Ａ」は、契約電力が５００kW未満のお客さま、
　「高圧電力Ｂ」および「季節別時間帯別電力Ｂ」は、契約電力が５００kW以上のお客さまをいいます。
・「夏季」とは、毎年7月1日から9月30日までの期間をいいます。
・「その他季」とは、毎年10月1日から翌年の6月30日までの期間をいいます。
・「ピーク時間」とは、夏季の毎日午後1時から午後4時までの時間をいいます。ただし、休日等の該当する時間を除きます。
・「昼間時間」とは、毎日午前8時から午後10時までの時間をいいます。ただし、休日等の該当する時間を除きます。
・「夜間時間」とは、ピーク時間および昼間時間以外の時間をいいます。
・「休日等」とは、日曜日、祝日、1月2日、1月3日、1月4日、5月1日、5月2日、12月30日および12月31日をいいます。
</t>
    <phoneticPr fontId="2"/>
  </si>
  <si>
    <t>2/2</t>
    <phoneticPr fontId="2"/>
  </si>
  <si>
    <t>臨時特別高圧電力
予備特別高圧電力</t>
    <phoneticPr fontId="2"/>
  </si>
  <si>
    <t>2,090.50円／kW・月</t>
  </si>
  <si>
    <t>2,090.50円／kW・月</t>
    <phoneticPr fontId="2"/>
  </si>
  <si>
    <t>2,090.50円／kW・月</t>
    <phoneticPr fontId="2"/>
  </si>
  <si>
    <t>25.95円/kWh</t>
    <phoneticPr fontId="2"/>
  </si>
  <si>
    <t>25.95円/kWh</t>
    <phoneticPr fontId="2"/>
  </si>
  <si>
    <t>26.22円/kWh</t>
    <phoneticPr fontId="2"/>
  </si>
  <si>
    <t>26.22円/kWh</t>
    <phoneticPr fontId="2"/>
  </si>
  <si>
    <t>26.22円/kWh</t>
    <phoneticPr fontId="2"/>
  </si>
  <si>
    <t>25.26円/kWh</t>
    <phoneticPr fontId="2"/>
  </si>
  <si>
    <t>25.41円/kWh</t>
    <phoneticPr fontId="2"/>
  </si>
  <si>
    <t>25.41円/kWh</t>
    <phoneticPr fontId="2"/>
  </si>
  <si>
    <t>25.49円/kWh</t>
    <phoneticPr fontId="2"/>
  </si>
  <si>
    <t>25.49円/kWh</t>
    <phoneticPr fontId="2"/>
  </si>
  <si>
    <t>25.26円/kWh</t>
    <phoneticPr fontId="2"/>
  </si>
  <si>
    <t xml:space="preserve">[注釈]
・上記料金は、燃料費等調整適用前の単価です。
・上記料金には、消費税等相当額を含み、再生可能エネルギー発電促進賦課金は含みません。
・「夏季」とは、毎年7月1日から9月30日までの期間をいいます。
・「その他季」とは、毎年10月1日から翌年の6月30日までの期間をいいます。
・「ピーク時間」とは、夏季の毎日午後1時から午後4時までの時間をいいます。ただし、休日等の該当する時間を除きます。
・「昼間時間」とは、毎日午前8時から午後10時までの時間をいいます。ただし、休日等の該当する時間を除きます。
・「夜間時間」とは、ピーク時間および昼間時間以外の時間をいいます。
・「休日等」とは、日曜日、祝日、1月2日、1月3日、1月4日、5月1日、5月2日、12月30日および12月31日をいいます。
</t>
    <phoneticPr fontId="2"/>
  </si>
  <si>
    <t>入力形式：YYYY年M月D日</t>
    <rPh sb="0" eb="4">
      <t>ニュウリョクケイシキ</t>
    </rPh>
    <rPh sb="9" eb="10">
      <t>ネン</t>
    </rPh>
    <rPh sb="11" eb="12">
      <t>ガツ</t>
    </rPh>
    <rPh sb="13" eb="14">
      <t>ニチ</t>
    </rPh>
    <phoneticPr fontId="2"/>
  </si>
  <si>
    <t>・北陸電力株式会社の電気標準約款／電気標準約款Ⅱが変更された場合には，料金その他の供給条
　件については，変更後の電気標準約款／電気標準約款Ⅱに基づくことを了承します。</t>
    <rPh sb="1" eb="5">
      <t>ホクリクデンリョク</t>
    </rPh>
    <rPh sb="5" eb="9">
      <t>カブシキガイシャ</t>
    </rPh>
    <rPh sb="10" eb="16">
      <t>デンキヒョウジュンヤッカン</t>
    </rPh>
    <rPh sb="17" eb="23">
      <t>デンキヒョウジュンヤッカン</t>
    </rPh>
    <rPh sb="25" eb="27">
      <t>ヘンコウ</t>
    </rPh>
    <rPh sb="30" eb="32">
      <t>バアイ</t>
    </rPh>
    <rPh sb="35" eb="37">
      <t>リョウキン</t>
    </rPh>
    <rPh sb="39" eb="40">
      <t>タ</t>
    </rPh>
    <rPh sb="41" eb="43">
      <t>キョウキュウ</t>
    </rPh>
    <phoneticPr fontId="2"/>
  </si>
  <si>
    <t>※各月１日付での需給開始となります。</t>
    <rPh sb="1" eb="2">
      <t>カク</t>
    </rPh>
    <rPh sb="2" eb="3">
      <t>ツキ</t>
    </rPh>
    <rPh sb="4" eb="5">
      <t>ニチ</t>
    </rPh>
    <rPh sb="5" eb="6">
      <t>ヅケ</t>
    </rPh>
    <rPh sb="8" eb="12">
      <t>ジュキュウカイシ</t>
    </rPh>
    <phoneticPr fontId="2"/>
  </si>
  <si>
    <t>・料金その他の供給条件については，北陸電力株式会社の電気標準約款／電気標準約款Ⅱ
　（２０２４年４月１日実施）に基づくことを了承します。</t>
    <rPh sb="17" eb="19">
      <t>ホクリク</t>
    </rPh>
    <rPh sb="30" eb="31">
      <t>ヤク</t>
    </rPh>
    <rPh sb="31" eb="3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</si>
</sst>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yyyy&quot;年&quot;m&quot;月&quot;d&quot;日&quot;;@"/>
    <numFmt numFmtId="177" formatCode="#,##0_);[Red]\(#,##0\)"/>
    <numFmt numFmtId="178" formatCode="#,##0_ "/>
    <numFmt numFmtId="179" formatCode="#,##0_ ;[Red]\-#,##0\ "/>
    <numFmt numFmtId="180" formatCode="[$-411]yyyy&quot;年&quot;m&quot;月&quot;"/>
    <numFmt numFmtId="181" formatCode="#,##0&quot;kW&quot;;[Red]\-#,##0&quot;kW&quot;"/>
    <numFmt numFmtId="182" formatCode="m&quot;月&quot;"/>
    <numFmt numFmtId="183" formatCode="dd"/>
    <numFmt numFmtId="184" formatCode="0.0"/>
    <numFmt numFmtId="185" formatCode="yyyy&quot;年&quot;m&quot;月&quot;;@"/>
  </numFmts>
  <fonts count="65">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sz val="10"/>
      <color theme="1"/>
      <name val="ＭＳ Ｐゴシック"/>
      <family val="2"/>
      <charset val="128"/>
      <scheme val="minor"/>
    </font>
    <font>
      <b/>
      <sz val="11"/>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b/>
      <sz val="11"/>
      <name val="ＭＳ Ｐゴシック"/>
      <family val="3"/>
      <charset val="128"/>
      <scheme val="minor"/>
    </font>
    <font>
      <b/>
      <sz val="11"/>
      <color rgb="FF0000CC"/>
      <name val="ＭＳ Ｐゴシック"/>
      <family val="3"/>
      <charset val="128"/>
      <scheme val="minor"/>
    </font>
    <font>
      <sz val="11"/>
      <color theme="1"/>
      <name val="HG丸ｺﾞｼｯｸM-PRO"/>
      <family val="3"/>
      <charset val="128"/>
    </font>
    <font>
      <b/>
      <sz val="18"/>
      <color theme="1"/>
      <name val="HG丸ｺﾞｼｯｸM-PRO"/>
      <family val="3"/>
      <charset val="128"/>
    </font>
    <font>
      <sz val="12"/>
      <color theme="1"/>
      <name val="HG丸ｺﾞｼｯｸM-PRO"/>
      <family val="3"/>
      <charset val="128"/>
    </font>
    <font>
      <sz val="11"/>
      <color theme="1"/>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6"/>
      <name val="ＭＳ 明朝"/>
      <family val="1"/>
      <charset val="128"/>
    </font>
    <font>
      <sz val="8"/>
      <color rgb="FFFF0000"/>
      <name val="ＭＳ Ｐゴシック"/>
      <family val="3"/>
      <charset val="128"/>
      <scheme val="minor"/>
    </font>
    <font>
      <sz val="10"/>
      <color theme="1"/>
      <name val="HG丸ｺﾞｼｯｸM-PRO"/>
      <family val="3"/>
      <charset val="128"/>
    </font>
    <font>
      <sz val="11"/>
      <name val="明朝"/>
      <family val="1"/>
      <charset val="128"/>
    </font>
    <font>
      <b/>
      <sz val="12"/>
      <color indexed="10"/>
      <name val="ＭＳ Ｐゴシック"/>
      <family val="3"/>
      <charset val="128"/>
    </font>
    <font>
      <sz val="11"/>
      <name val="ＭＳ Ｐゴシック"/>
      <family val="3"/>
      <charset val="128"/>
    </font>
    <font>
      <b/>
      <sz val="11"/>
      <name val="ＭＳ 明朝"/>
      <family val="1"/>
      <charset val="128"/>
    </font>
    <font>
      <b/>
      <sz val="10"/>
      <color indexed="12"/>
      <name val="ＭＳ Ｐゴシック"/>
      <family val="3"/>
      <charset val="128"/>
    </font>
    <font>
      <b/>
      <sz val="11"/>
      <color indexed="12"/>
      <name val="ＭＳ Ｐゴシック"/>
      <family val="3"/>
      <charset val="128"/>
    </font>
    <font>
      <b/>
      <sz val="14"/>
      <color indexed="8"/>
      <name val="ＭＳ Ｐゴシック"/>
      <family val="3"/>
      <charset val="128"/>
    </font>
    <font>
      <b/>
      <sz val="11"/>
      <name val="ＭＳ Ｐゴシック"/>
      <family val="3"/>
      <charset val="128"/>
    </font>
    <font>
      <b/>
      <sz val="11"/>
      <color indexed="8"/>
      <name val="ＭＳ 明朝"/>
      <family val="1"/>
      <charset val="128"/>
    </font>
    <font>
      <sz val="11"/>
      <name val="ＭＳ 明朝"/>
      <family val="1"/>
      <charset val="128"/>
    </font>
    <font>
      <b/>
      <sz val="11"/>
      <color rgb="FF0000FF"/>
      <name val="ＭＳ Ｐゴシック"/>
      <family val="3"/>
      <charset val="128"/>
    </font>
    <font>
      <sz val="11"/>
      <color indexed="12"/>
      <name val="ＭＳ Ｐゴシック"/>
      <family val="3"/>
      <charset val="128"/>
    </font>
    <font>
      <b/>
      <sz val="16"/>
      <color indexed="10"/>
      <name val="HG丸ｺﾞｼｯｸM-PRO"/>
      <family val="3"/>
      <charset val="128"/>
    </font>
    <font>
      <sz val="11"/>
      <color indexed="8"/>
      <name val="ＭＳ Ｐゴシック"/>
      <family val="3"/>
      <charset val="128"/>
    </font>
    <font>
      <b/>
      <sz val="11"/>
      <color indexed="8"/>
      <name val="ＭＳ Ｐゴシック"/>
      <family val="3"/>
      <charset val="128"/>
    </font>
    <font>
      <u/>
      <sz val="18"/>
      <name val="ＭＳ ゴシック"/>
      <family val="3"/>
      <charset val="128"/>
    </font>
    <font>
      <sz val="11"/>
      <name val="ＭＳ ゴシック"/>
      <family val="3"/>
      <charset val="128"/>
    </font>
    <font>
      <u/>
      <sz val="18"/>
      <name val="明朝"/>
      <family val="3"/>
      <charset val="128"/>
    </font>
    <font>
      <b/>
      <sz val="11"/>
      <color indexed="10"/>
      <name val="ＭＳ ゴシック"/>
      <family val="3"/>
      <charset val="128"/>
    </font>
    <font>
      <b/>
      <sz val="16"/>
      <color indexed="10"/>
      <name val="ＭＳ 明朝"/>
      <family val="1"/>
      <charset val="128"/>
    </font>
    <font>
      <b/>
      <sz val="20"/>
      <color indexed="10"/>
      <name val="HG創英角ｺﾞｼｯｸUB"/>
      <family val="3"/>
      <charset val="128"/>
    </font>
    <font>
      <b/>
      <sz val="16"/>
      <color rgb="FFFF0000"/>
      <name val="ＭＳ 明朝"/>
      <family val="1"/>
      <charset val="128"/>
    </font>
    <font>
      <sz val="10"/>
      <name val="明朝"/>
      <family val="1"/>
      <charset val="128"/>
    </font>
    <font>
      <b/>
      <sz val="8"/>
      <name val="ＭＳ Ｐゴシック"/>
      <family val="3"/>
      <charset val="128"/>
    </font>
    <font>
      <b/>
      <sz val="9"/>
      <name val="ＭＳ Ｐゴシック"/>
      <family val="3"/>
      <charset val="128"/>
    </font>
    <font>
      <sz val="9"/>
      <name val="ＭＳ ゴシック"/>
      <family val="3"/>
      <charset val="128"/>
    </font>
    <font>
      <u/>
      <sz val="9"/>
      <color theme="10"/>
      <name val="ＭＳ Ｐゴシック"/>
      <family val="2"/>
      <charset val="128"/>
      <scheme val="minor"/>
    </font>
    <font>
      <sz val="11"/>
      <color theme="0"/>
      <name val="ＭＳ Ｐゴシック"/>
      <family val="3"/>
      <charset val="128"/>
    </font>
    <font>
      <sz val="11"/>
      <color theme="0"/>
      <name val="ＭＳ Ｐゴシック"/>
      <family val="2"/>
      <charset val="128"/>
      <scheme val="minor"/>
    </font>
    <font>
      <b/>
      <sz val="16"/>
      <color theme="1"/>
      <name val="HG丸ｺﾞｼｯｸM-PRO"/>
      <family val="3"/>
      <charset val="128"/>
    </font>
    <font>
      <b/>
      <sz val="14"/>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3"/>
      <color theme="1"/>
      <name val="HG丸ｺﾞｼｯｸM-PRO"/>
      <family val="3"/>
      <charset val="128"/>
    </font>
    <font>
      <sz val="14"/>
      <color theme="1"/>
      <name val="HG丸ｺﾞｼｯｸM-PRO"/>
      <family val="3"/>
      <charset val="128"/>
    </font>
    <font>
      <sz val="14"/>
      <color rgb="FFFF0000"/>
      <name val="HG丸ｺﾞｼｯｸM-PRO"/>
      <family val="3"/>
      <charset val="128"/>
    </font>
    <font>
      <b/>
      <sz val="12"/>
      <name val="HG丸ｺﾞｼｯｸM-PRO"/>
      <family val="3"/>
      <charset val="128"/>
    </font>
    <font>
      <b/>
      <sz val="13"/>
      <name val="HG丸ｺﾞｼｯｸM-PRO"/>
      <family val="3"/>
      <charset val="128"/>
    </font>
    <font>
      <b/>
      <sz val="11"/>
      <name val="HG丸ｺﾞｼｯｸM-PRO"/>
      <family val="3"/>
      <charset val="128"/>
    </font>
    <font>
      <b/>
      <vertAlign val="superscript"/>
      <sz val="14"/>
      <color theme="1"/>
      <name val="HG丸ｺﾞｼｯｸM-PRO"/>
      <family val="3"/>
      <charset val="128"/>
    </font>
    <font>
      <sz val="13.5"/>
      <color theme="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medium">
        <color indexed="8"/>
      </left>
      <right/>
      <top/>
      <bottom/>
      <diagonal/>
    </border>
    <border>
      <left style="thin">
        <color indexed="8"/>
      </left>
      <right/>
      <top style="medium">
        <color indexed="8"/>
      </top>
      <bottom/>
      <diagonal/>
    </border>
    <border>
      <left style="medium">
        <color indexed="8"/>
      </left>
      <right/>
      <top style="thin">
        <color indexed="8"/>
      </top>
      <bottom/>
      <diagonal/>
    </border>
    <border>
      <left style="thin">
        <color indexed="8"/>
      </left>
      <right style="thin">
        <color indexed="8"/>
      </right>
      <top style="thin">
        <color indexed="8"/>
      </top>
      <bottom style="medium">
        <color indexed="8"/>
      </bottom>
      <diagonal/>
    </border>
    <border>
      <left/>
      <right/>
      <top style="medium">
        <color indexed="8"/>
      </top>
      <bottom/>
      <diagonal/>
    </border>
    <border>
      <left style="medium">
        <color indexed="64"/>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9">
    <xf numFmtId="0" fontId="0" fillId="0" borderId="0">
      <alignment vertical="center"/>
    </xf>
    <xf numFmtId="0" fontId="4"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4" fillId="0" borderId="0"/>
    <xf numFmtId="38" fontId="33" fillId="0" borderId="0" applyFont="0" applyFill="0" applyBorder="0" applyAlignment="0" applyProtection="0"/>
    <xf numFmtId="0" fontId="26" fillId="0" borderId="0"/>
    <xf numFmtId="0" fontId="33" fillId="0" borderId="0"/>
    <xf numFmtId="0" fontId="33" fillId="0" borderId="0"/>
    <xf numFmtId="0" fontId="26" fillId="0" borderId="0"/>
  </cellStyleXfs>
  <cellXfs count="364">
    <xf numFmtId="0" fontId="0" fillId="0" borderId="0" xfId="0">
      <alignment vertical="center"/>
    </xf>
    <xf numFmtId="0" fontId="0" fillId="2" borderId="0" xfId="0" applyFill="1">
      <alignment vertical="center"/>
    </xf>
    <xf numFmtId="0" fontId="0" fillId="2" borderId="0" xfId="0" applyFill="1" applyAlignment="1">
      <alignment vertical="center"/>
    </xf>
    <xf numFmtId="0" fontId="0" fillId="0" borderId="0" xfId="0" applyAlignment="1">
      <alignment horizontal="right" vertical="center"/>
    </xf>
    <xf numFmtId="0" fontId="6" fillId="2" borderId="0" xfId="0" applyFont="1" applyFill="1" applyAlignment="1">
      <alignment horizontal="center" vertical="center"/>
    </xf>
    <xf numFmtId="0" fontId="3" fillId="2" borderId="1" xfId="0" applyFont="1" applyFill="1" applyBorder="1">
      <alignment vertical="center"/>
    </xf>
    <xf numFmtId="0" fontId="0" fillId="2" borderId="2" xfId="0" applyFill="1" applyBorder="1">
      <alignment vertical="center"/>
    </xf>
    <xf numFmtId="0" fontId="3" fillId="2" borderId="4" xfId="0" applyFont="1" applyFill="1" applyBorder="1">
      <alignment vertical="center"/>
    </xf>
    <xf numFmtId="0" fontId="0" fillId="2" borderId="0" xfId="0" applyFill="1" applyBorder="1">
      <alignment vertical="center"/>
    </xf>
    <xf numFmtId="0" fontId="0" fillId="2" borderId="5" xfId="0" applyFill="1" applyBorder="1">
      <alignment vertical="center"/>
    </xf>
    <xf numFmtId="0" fontId="0" fillId="2" borderId="4" xfId="0" applyFill="1" applyBorder="1">
      <alignment vertical="center"/>
    </xf>
    <xf numFmtId="0" fontId="5" fillId="2" borderId="0" xfId="0" applyFont="1" applyFill="1" applyBorder="1">
      <alignment vertical="center"/>
    </xf>
    <xf numFmtId="0" fontId="0" fillId="2" borderId="0" xfId="0" applyFill="1" applyBorder="1" applyAlignment="1">
      <alignment vertical="center"/>
    </xf>
    <xf numFmtId="0" fontId="5" fillId="2" borderId="0" xfId="0" applyFont="1" applyFill="1" applyBorder="1" applyAlignment="1">
      <alignment vertical="center"/>
    </xf>
    <xf numFmtId="49" fontId="0" fillId="2" borderId="0" xfId="0" applyNumberFormat="1" applyFill="1" applyBorder="1" applyAlignment="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7"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49" fontId="3" fillId="2" borderId="0" xfId="0" applyNumberFormat="1" applyFont="1" applyFill="1" applyBorder="1" applyAlignment="1">
      <alignment horizontal="left" vertical="center"/>
    </xf>
    <xf numFmtId="0" fontId="3" fillId="2" borderId="0" xfId="0" applyFont="1" applyFill="1" applyBorder="1" applyAlignment="1"/>
    <xf numFmtId="176" fontId="0" fillId="0" borderId="0" xfId="0" applyNumberFormat="1">
      <alignment vertical="center"/>
    </xf>
    <xf numFmtId="0" fontId="0" fillId="2" borderId="0" xfId="0" applyFill="1" applyBorder="1" applyAlignment="1"/>
    <xf numFmtId="0" fontId="8" fillId="2" borderId="0" xfId="0" applyFont="1" applyFill="1" applyBorder="1" applyAlignment="1"/>
    <xf numFmtId="0" fontId="0" fillId="2" borderId="0" xfId="0" applyFill="1" applyAlignment="1"/>
    <xf numFmtId="0" fontId="0" fillId="0" borderId="0" xfId="0" applyNumberForma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0" xfId="0" applyFont="1" applyFill="1" applyBorder="1">
      <alignment vertical="center"/>
    </xf>
    <xf numFmtId="0" fontId="10" fillId="2" borderId="0" xfId="0" applyFont="1" applyFill="1" applyBorder="1">
      <alignment vertical="center"/>
    </xf>
    <xf numFmtId="0" fontId="6" fillId="2" borderId="0" xfId="0" applyFont="1" applyFill="1" applyBorder="1" applyAlignment="1">
      <alignment horizontal="center"/>
    </xf>
    <xf numFmtId="0" fontId="3" fillId="2" borderId="0" xfId="0" applyFont="1" applyFill="1" applyBorder="1" applyAlignment="1">
      <alignment horizontal="left"/>
    </xf>
    <xf numFmtId="0" fontId="0" fillId="2" borderId="1" xfId="0" applyFill="1" applyBorder="1">
      <alignment vertical="center"/>
    </xf>
    <xf numFmtId="0" fontId="0" fillId="2" borderId="4" xfId="0" applyFill="1" applyBorder="1" applyAlignment="1">
      <alignment vertical="center"/>
    </xf>
    <xf numFmtId="0" fontId="3" fillId="2" borderId="9" xfId="0" applyFont="1" applyFill="1" applyBorder="1" applyAlignment="1">
      <alignment vertical="center"/>
    </xf>
    <xf numFmtId="0" fontId="0" fillId="2" borderId="4" xfId="0" applyFill="1" applyBorder="1" applyAlignment="1"/>
    <xf numFmtId="0" fontId="0" fillId="2" borderId="5" xfId="0" applyFill="1" applyBorder="1" applyAlignment="1"/>
    <xf numFmtId="0" fontId="7" fillId="0" borderId="0" xfId="0" applyFont="1" applyFill="1" applyBorder="1">
      <alignment vertical="center"/>
    </xf>
    <xf numFmtId="0" fontId="3" fillId="2" borderId="4" xfId="0" applyFont="1" applyFill="1" applyBorder="1" applyAlignment="1">
      <alignment vertical="center"/>
    </xf>
    <xf numFmtId="0" fontId="18" fillId="2" borderId="0" xfId="0" applyFont="1" applyFill="1" applyBorder="1">
      <alignment vertical="center"/>
    </xf>
    <xf numFmtId="0" fontId="19" fillId="2" borderId="0" xfId="0" applyFont="1" applyFill="1" applyBorder="1">
      <alignment vertical="center"/>
    </xf>
    <xf numFmtId="3" fontId="0" fillId="0" borderId="0" xfId="0" applyNumberFormat="1">
      <alignment vertical="center"/>
    </xf>
    <xf numFmtId="0" fontId="0" fillId="2" borderId="0" xfId="0" applyFill="1" applyBorder="1" applyAlignment="1">
      <alignment vertical="top"/>
    </xf>
    <xf numFmtId="0" fontId="20" fillId="2" borderId="0" xfId="0" applyFont="1" applyFill="1" applyBorder="1" applyAlignment="1">
      <alignment horizontal="left" vertical="center"/>
    </xf>
    <xf numFmtId="0" fontId="20" fillId="2" borderId="0" xfId="0" applyFont="1" applyFill="1" applyBorder="1" applyAlignment="1">
      <alignment horizontal="left" vertical="top"/>
    </xf>
    <xf numFmtId="0" fontId="20" fillId="2" borderId="0" xfId="0" applyFont="1" applyFill="1" applyBorder="1" applyAlignment="1">
      <alignment vertical="top"/>
    </xf>
    <xf numFmtId="0" fontId="7" fillId="2" borderId="1" xfId="0" applyFont="1" applyFill="1" applyBorder="1">
      <alignment vertical="center"/>
    </xf>
    <xf numFmtId="0" fontId="0" fillId="2" borderId="3" xfId="0" applyFill="1" applyBorder="1">
      <alignment vertical="center"/>
    </xf>
    <xf numFmtId="0" fontId="7" fillId="2" borderId="4" xfId="0" applyFont="1" applyFill="1" applyBorder="1">
      <alignment vertical="center"/>
    </xf>
    <xf numFmtId="0" fontId="0" fillId="2" borderId="7" xfId="0" applyFill="1" applyBorder="1" applyAlignment="1"/>
    <xf numFmtId="0" fontId="0" fillId="2" borderId="8" xfId="0" applyFill="1" applyBorder="1" applyAlignment="1"/>
    <xf numFmtId="0" fontId="7" fillId="2" borderId="6" xfId="0" applyFont="1" applyFill="1" applyBorder="1" applyAlignment="1">
      <alignment vertical="top"/>
    </xf>
    <xf numFmtId="0" fontId="19" fillId="2" borderId="0" xfId="0" applyFont="1" applyFill="1" applyBorder="1" applyAlignment="1">
      <alignment vertical="top"/>
    </xf>
    <xf numFmtId="0" fontId="0" fillId="0" borderId="10" xfId="0" applyFill="1" applyBorder="1" applyAlignment="1" applyProtection="1"/>
    <xf numFmtId="0" fontId="0" fillId="0" borderId="10" xfId="0" quotePrefix="1" applyFill="1" applyBorder="1" applyAlignment="1" applyProtection="1">
      <alignment horizontal="center"/>
    </xf>
    <xf numFmtId="0" fontId="0" fillId="0" borderId="10" xfId="0" applyFill="1" applyBorder="1" applyAlignment="1" applyProtection="1">
      <alignment horizontal="center"/>
    </xf>
    <xf numFmtId="0" fontId="3" fillId="2" borderId="5" xfId="0" applyFont="1" applyFill="1" applyBorder="1" applyAlignment="1">
      <alignment vertical="center"/>
    </xf>
    <xf numFmtId="0" fontId="3" fillId="2" borderId="5" xfId="0" applyFont="1" applyFill="1" applyBorder="1" applyAlignment="1"/>
    <xf numFmtId="0" fontId="20" fillId="2" borderId="0" xfId="0" applyFont="1" applyFill="1" applyBorder="1" applyAlignment="1"/>
    <xf numFmtId="0" fontId="8" fillId="2" borderId="5" xfId="0" applyFont="1" applyFill="1" applyBorder="1">
      <alignment vertical="center"/>
    </xf>
    <xf numFmtId="0" fontId="22" fillId="2" borderId="0" xfId="0" applyFont="1" applyFill="1" applyBorder="1">
      <alignment vertical="center"/>
    </xf>
    <xf numFmtId="0" fontId="7" fillId="2" borderId="0" xfId="0" applyFont="1" applyFill="1" applyBorder="1" applyAlignment="1">
      <alignment vertical="top"/>
    </xf>
    <xf numFmtId="0" fontId="17" fillId="2" borderId="0" xfId="0" applyFont="1" applyFill="1" applyBorder="1">
      <alignment vertical="center"/>
    </xf>
    <xf numFmtId="0" fontId="13" fillId="2" borderId="0" xfId="0" applyFont="1" applyFill="1" applyAlignment="1">
      <alignment horizontal="center" vertical="center"/>
    </xf>
    <xf numFmtId="0" fontId="15" fillId="2" borderId="0" xfId="0" applyFont="1" applyFill="1" applyAlignment="1">
      <alignment horizontal="left" vertical="center"/>
    </xf>
    <xf numFmtId="0" fontId="24" fillId="0" borderId="0" xfId="3" applyFill="1"/>
    <xf numFmtId="0" fontId="25" fillId="0" borderId="0" xfId="3" applyFont="1" applyFill="1"/>
    <xf numFmtId="0" fontId="26" fillId="0" borderId="0" xfId="3" applyFont="1" applyFill="1"/>
    <xf numFmtId="0" fontId="26" fillId="0" borderId="0" xfId="3" applyFont="1" applyFill="1" applyBorder="1"/>
    <xf numFmtId="0" fontId="24" fillId="0" borderId="0" xfId="3" applyFill="1" applyBorder="1"/>
    <xf numFmtId="0" fontId="24" fillId="0" borderId="0" xfId="3" applyFill="1" applyAlignment="1">
      <alignment vertical="center"/>
    </xf>
    <xf numFmtId="0" fontId="26" fillId="0" borderId="0" xfId="3" applyFont="1" applyFill="1" applyAlignment="1">
      <alignment vertical="center"/>
    </xf>
    <xf numFmtId="0" fontId="30" fillId="0" borderId="0" xfId="3" applyFont="1" applyFill="1"/>
    <xf numFmtId="0" fontId="31" fillId="0" borderId="0" xfId="3" quotePrefix="1" applyFont="1" applyFill="1" applyAlignment="1">
      <alignment horizontal="left"/>
    </xf>
    <xf numFmtId="0" fontId="24" fillId="0" borderId="0" xfId="3" applyFill="1" applyBorder="1" applyAlignment="1">
      <alignment vertical="center"/>
    </xf>
    <xf numFmtId="0" fontId="32" fillId="5" borderId="11" xfId="3" applyFont="1" applyFill="1" applyBorder="1" applyAlignment="1">
      <alignment horizontal="center" vertical="center"/>
    </xf>
    <xf numFmtId="0" fontId="26" fillId="0" borderId="13" xfId="3" applyFont="1" applyFill="1" applyBorder="1" applyAlignment="1">
      <alignment vertical="center"/>
    </xf>
    <xf numFmtId="0" fontId="26" fillId="0" borderId="0" xfId="3" applyFont="1" applyFill="1" applyBorder="1" applyAlignment="1">
      <alignment vertical="center"/>
    </xf>
    <xf numFmtId="0" fontId="32" fillId="5" borderId="15" xfId="3" applyFont="1" applyFill="1" applyBorder="1" applyAlignment="1">
      <alignment horizontal="center" vertical="center"/>
    </xf>
    <xf numFmtId="0" fontId="35" fillId="0" borderId="17" xfId="3" applyFont="1" applyFill="1" applyBorder="1"/>
    <xf numFmtId="0" fontId="35" fillId="0" borderId="0" xfId="3" applyFont="1" applyFill="1" applyBorder="1"/>
    <xf numFmtId="0" fontId="36" fillId="0" borderId="0" xfId="3" applyFont="1" applyFill="1" applyBorder="1"/>
    <xf numFmtId="0" fontId="30" fillId="0" borderId="0" xfId="3" quotePrefix="1" applyFont="1" applyFill="1" applyAlignment="1">
      <alignment horizontal="left"/>
    </xf>
    <xf numFmtId="0" fontId="32" fillId="5" borderId="11" xfId="3" applyFont="1" applyFill="1" applyBorder="1" applyAlignment="1">
      <alignment horizontal="center"/>
    </xf>
    <xf numFmtId="0" fontId="37" fillId="5" borderId="12" xfId="3" applyFont="1" applyFill="1" applyBorder="1" applyAlignment="1">
      <alignment horizontal="center"/>
    </xf>
    <xf numFmtId="0" fontId="37" fillId="5" borderId="14" xfId="3" applyFont="1" applyFill="1" applyBorder="1" applyAlignment="1">
      <alignment horizontal="center"/>
    </xf>
    <xf numFmtId="0" fontId="24" fillId="0" borderId="18" xfId="3" applyFill="1" applyBorder="1"/>
    <xf numFmtId="0" fontId="32" fillId="5" borderId="19" xfId="3" applyFont="1" applyFill="1" applyBorder="1" applyAlignment="1">
      <alignment horizontal="center" vertical="center"/>
    </xf>
    <xf numFmtId="0" fontId="24" fillId="0" borderId="18" xfId="3" applyFill="1" applyBorder="1" applyAlignment="1">
      <alignment vertical="center"/>
    </xf>
    <xf numFmtId="181" fontId="24" fillId="0" borderId="0" xfId="3" applyNumberFormat="1" applyFill="1" applyBorder="1" applyAlignment="1">
      <alignment horizontal="center" vertical="center"/>
    </xf>
    <xf numFmtId="0" fontId="38" fillId="0" borderId="0" xfId="3" applyFont="1" applyFill="1" applyBorder="1" applyAlignment="1">
      <alignment horizontal="center" vertical="center"/>
    </xf>
    <xf numFmtId="0" fontId="26" fillId="0" borderId="0" xfId="5"/>
    <xf numFmtId="0" fontId="33" fillId="0" borderId="0" xfId="6"/>
    <xf numFmtId="0" fontId="39" fillId="0" borderId="0" xfId="3" applyFont="1" applyAlignment="1">
      <alignment horizontal="centerContinuous"/>
    </xf>
    <xf numFmtId="0" fontId="40" fillId="0" borderId="0" xfId="3" applyFont="1" applyAlignment="1">
      <alignment horizontal="centerContinuous"/>
    </xf>
    <xf numFmtId="0" fontId="40" fillId="0" borderId="0" xfId="3" applyFont="1"/>
    <xf numFmtId="0" fontId="24" fillId="0" borderId="0" xfId="3"/>
    <xf numFmtId="0" fontId="41" fillId="0" borderId="0" xfId="3" applyFont="1" applyAlignment="1">
      <alignment horizontal="centerContinuous"/>
    </xf>
    <xf numFmtId="0" fontId="24" fillId="0" borderId="0" xfId="3" applyFont="1" applyAlignment="1">
      <alignment vertical="center"/>
    </xf>
    <xf numFmtId="0" fontId="41" fillId="0" borderId="0" xfId="3" applyFont="1" applyAlignment="1">
      <alignment horizontal="centerContinuous" vertical="center"/>
    </xf>
    <xf numFmtId="0" fontId="24" fillId="0" borderId="0" xfId="3" applyAlignment="1">
      <alignment vertical="center"/>
    </xf>
    <xf numFmtId="0" fontId="24" fillId="0" borderId="21" xfId="3" applyBorder="1" applyAlignment="1">
      <alignment vertical="center"/>
    </xf>
    <xf numFmtId="0" fontId="24" fillId="0" borderId="22" xfId="3" applyBorder="1" applyAlignment="1">
      <alignment vertical="center"/>
    </xf>
    <xf numFmtId="0" fontId="41" fillId="0" borderId="22" xfId="3" applyFont="1" applyBorder="1" applyAlignment="1">
      <alignment horizontal="centerContinuous" vertical="center"/>
    </xf>
    <xf numFmtId="0" fontId="24" fillId="0" borderId="23" xfId="3" applyBorder="1" applyAlignment="1">
      <alignment vertical="center"/>
    </xf>
    <xf numFmtId="0" fontId="24" fillId="0" borderId="18" xfId="3" applyBorder="1" applyAlignment="1">
      <alignment vertical="center"/>
    </xf>
    <xf numFmtId="0" fontId="24" fillId="0" borderId="0" xfId="3" applyBorder="1" applyAlignment="1">
      <alignment vertical="center"/>
    </xf>
    <xf numFmtId="182" fontId="24" fillId="0" borderId="0" xfId="3" applyNumberFormat="1" applyFont="1" applyBorder="1" applyAlignment="1">
      <alignment horizontal="centerContinuous" vertical="center"/>
    </xf>
    <xf numFmtId="0" fontId="24" fillId="0" borderId="24" xfId="3" applyBorder="1" applyAlignment="1">
      <alignment vertical="center"/>
    </xf>
    <xf numFmtId="0" fontId="24" fillId="0" borderId="10" xfId="3" quotePrefix="1" applyFont="1" applyBorder="1" applyAlignment="1">
      <alignment horizontal="center" vertical="center"/>
    </xf>
    <xf numFmtId="55" fontId="27" fillId="0" borderId="10" xfId="3" quotePrefix="1" applyNumberFormat="1" applyFont="1" applyBorder="1" applyAlignment="1">
      <alignment horizontal="center" vertical="center"/>
    </xf>
    <xf numFmtId="2" fontId="24" fillId="0" borderId="24" xfId="3" applyNumberFormat="1" applyBorder="1" applyAlignment="1">
      <alignment vertical="center"/>
    </xf>
    <xf numFmtId="2" fontId="24" fillId="0" borderId="0" xfId="3" applyNumberFormat="1" applyAlignment="1">
      <alignment vertical="center"/>
    </xf>
    <xf numFmtId="0" fontId="42" fillId="6" borderId="10" xfId="3" quotePrefix="1" applyFont="1" applyFill="1" applyBorder="1" applyAlignment="1">
      <alignment horizontal="center" vertical="center"/>
    </xf>
    <xf numFmtId="183" fontId="43" fillId="6" borderId="25" xfId="7" applyNumberFormat="1" applyFont="1" applyFill="1" applyBorder="1" applyAlignment="1">
      <alignment horizontal="center" vertical="center"/>
    </xf>
    <xf numFmtId="2" fontId="44" fillId="6" borderId="0" xfId="3" applyNumberFormat="1" applyFont="1" applyFill="1" applyAlignment="1">
      <alignment horizontal="center" vertical="center"/>
    </xf>
    <xf numFmtId="0" fontId="24" fillId="0" borderId="10" xfId="3" applyFont="1" applyBorder="1" applyAlignment="1">
      <alignment horizontal="distributed" vertical="distributed"/>
    </xf>
    <xf numFmtId="38" fontId="27" fillId="0" borderId="10" xfId="4" applyFont="1" applyBorder="1" applyAlignment="1">
      <alignment vertical="center"/>
    </xf>
    <xf numFmtId="0" fontId="24" fillId="0" borderId="10" xfId="3" quotePrefix="1" applyFont="1" applyBorder="1" applyAlignment="1">
      <alignment horizontal="distributed" vertical="distributed"/>
    </xf>
    <xf numFmtId="184" fontId="32" fillId="0" borderId="10" xfId="3" applyNumberFormat="1" applyFont="1" applyBorder="1" applyAlignment="1">
      <alignment vertical="center"/>
    </xf>
    <xf numFmtId="183" fontId="43" fillId="6" borderId="10" xfId="3" quotePrefix="1" applyNumberFormat="1" applyFont="1" applyFill="1" applyBorder="1" applyAlignment="1">
      <alignment horizontal="center" vertical="center"/>
    </xf>
    <xf numFmtId="183" fontId="45" fillId="6" borderId="10" xfId="3" quotePrefix="1" applyNumberFormat="1" applyFont="1" applyFill="1" applyBorder="1" applyAlignment="1">
      <alignment horizontal="center" vertical="center"/>
    </xf>
    <xf numFmtId="0" fontId="24" fillId="0" borderId="10" xfId="3" applyFont="1" applyBorder="1" applyAlignment="1">
      <alignment horizontal="distributed" vertical="center"/>
    </xf>
    <xf numFmtId="0" fontId="24" fillId="0" borderId="10" xfId="3" quotePrefix="1" applyFont="1" applyBorder="1" applyAlignment="1">
      <alignment horizontal="distributed" vertical="center"/>
    </xf>
    <xf numFmtId="184" fontId="27" fillId="0" borderId="10" xfId="3" applyNumberFormat="1" applyFont="1" applyBorder="1" applyAlignment="1">
      <alignment vertical="center"/>
    </xf>
    <xf numFmtId="0" fontId="24" fillId="0" borderId="0" xfId="3" quotePrefix="1" applyFont="1" applyBorder="1" applyAlignment="1">
      <alignment horizontal="left" vertical="center"/>
    </xf>
    <xf numFmtId="0" fontId="46" fillId="0" borderId="0" xfId="3" quotePrefix="1" applyFont="1" applyBorder="1" applyAlignment="1">
      <alignment horizontal="left" vertical="center"/>
    </xf>
    <xf numFmtId="0" fontId="24" fillId="0" borderId="26" xfId="3" applyBorder="1" applyAlignment="1">
      <alignment vertical="center"/>
    </xf>
    <xf numFmtId="0" fontId="24" fillId="0" borderId="27" xfId="3" applyBorder="1" applyAlignment="1">
      <alignment vertical="center"/>
    </xf>
    <xf numFmtId="0" fontId="24" fillId="0" borderId="28" xfId="3" applyBorder="1" applyAlignment="1">
      <alignment vertical="center"/>
    </xf>
    <xf numFmtId="0" fontId="24" fillId="0" borderId="0" xfId="3" quotePrefix="1" applyFont="1" applyAlignment="1">
      <alignment horizontal="right"/>
    </xf>
    <xf numFmtId="1" fontId="24" fillId="0" borderId="0" xfId="3" applyNumberFormat="1"/>
    <xf numFmtId="2" fontId="24" fillId="0" borderId="0" xfId="3" applyNumberFormat="1"/>
    <xf numFmtId="0" fontId="3" fillId="2" borderId="0" xfId="0" applyFont="1" applyFill="1" applyBorder="1" applyAlignment="1">
      <alignment horizontal="left" vertical="center" shrinkToFit="1"/>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3" fillId="2" borderId="4" xfId="0" applyFont="1" applyFill="1" applyBorder="1" applyAlignment="1"/>
    <xf numFmtId="0" fontId="6" fillId="2" borderId="0" xfId="0" applyFont="1" applyFill="1" applyBorder="1" applyAlignment="1"/>
    <xf numFmtId="0" fontId="12" fillId="2" borderId="4" xfId="0" applyFont="1" applyFill="1" applyBorder="1" applyAlignment="1"/>
    <xf numFmtId="0" fontId="48" fillId="0" borderId="0" xfId="8" applyFont="1" applyAlignment="1">
      <alignment horizontal="center" vertical="center"/>
    </xf>
    <xf numFmtId="0" fontId="7" fillId="0" borderId="0" xfId="0" applyFont="1">
      <alignment vertical="center"/>
    </xf>
    <xf numFmtId="0" fontId="49" fillId="0" borderId="0" xfId="8" applyFont="1" applyAlignment="1">
      <alignment horizontal="left" vertical="center"/>
    </xf>
    <xf numFmtId="0" fontId="49" fillId="0" borderId="0" xfId="8" applyFont="1" applyAlignment="1">
      <alignment horizontal="left" vertical="center" wrapText="1"/>
    </xf>
    <xf numFmtId="0" fontId="49" fillId="0" borderId="0" xfId="8" applyFont="1" applyAlignment="1" applyProtection="1">
      <alignment horizontal="left" vertical="center" wrapText="1"/>
      <protection locked="0"/>
    </xf>
    <xf numFmtId="0" fontId="3" fillId="2" borderId="0" xfId="0" applyFont="1" applyFill="1" applyBorder="1" applyAlignment="1" applyProtection="1">
      <alignment horizontal="left" vertical="center"/>
      <protection locked="0"/>
    </xf>
    <xf numFmtId="0" fontId="51" fillId="2" borderId="17" xfId="3" applyFont="1" applyFill="1" applyBorder="1"/>
    <xf numFmtId="0" fontId="51" fillId="2" borderId="0" xfId="3" applyFont="1" applyFill="1" applyBorder="1"/>
    <xf numFmtId="185" fontId="51" fillId="2" borderId="0" xfId="3" applyNumberFormat="1" applyFont="1" applyFill="1" applyBorder="1"/>
    <xf numFmtId="38" fontId="51" fillId="2" borderId="13" xfId="3" applyNumberFormat="1" applyFont="1" applyFill="1" applyBorder="1" applyAlignment="1">
      <alignment vertical="center"/>
    </xf>
    <xf numFmtId="180" fontId="47" fillId="4" borderId="12" xfId="3" applyNumberFormat="1" applyFont="1" applyFill="1" applyBorder="1" applyAlignment="1" applyProtection="1">
      <alignment horizontal="center" vertical="center"/>
      <protection locked="0"/>
    </xf>
    <xf numFmtId="38" fontId="29" fillId="6" borderId="12" xfId="4" applyFont="1" applyFill="1" applyBorder="1" applyAlignment="1" applyProtection="1">
      <alignment vertical="center"/>
      <protection locked="0"/>
    </xf>
    <xf numFmtId="38" fontId="34" fillId="6" borderId="14" xfId="4" applyFont="1" applyFill="1" applyBorder="1" applyAlignment="1" applyProtection="1">
      <alignment vertical="center"/>
      <protection locked="0"/>
    </xf>
    <xf numFmtId="38" fontId="28" fillId="6" borderId="16" xfId="4" applyFont="1" applyFill="1" applyBorder="1" applyAlignment="1" applyProtection="1">
      <alignment vertical="center"/>
      <protection locked="0"/>
    </xf>
    <xf numFmtId="38" fontId="29" fillId="6" borderId="20" xfId="4" applyFont="1" applyFill="1" applyBorder="1" applyAlignment="1" applyProtection="1">
      <alignment vertical="center"/>
      <protection locked="0"/>
    </xf>
    <xf numFmtId="0" fontId="52" fillId="2" borderId="0" xfId="0" applyFont="1" applyFill="1" applyBorder="1" applyAlignment="1">
      <alignment vertical="center"/>
    </xf>
    <xf numFmtId="0" fontId="53" fillId="2" borderId="29" xfId="0" applyFont="1" applyFill="1" applyBorder="1">
      <alignment vertical="center"/>
    </xf>
    <xf numFmtId="0" fontId="0" fillId="2" borderId="29" xfId="0" applyFill="1" applyBorder="1">
      <alignment vertical="center"/>
    </xf>
    <xf numFmtId="0" fontId="54" fillId="2" borderId="0" xfId="0" applyFont="1" applyFill="1">
      <alignment vertical="center"/>
    </xf>
    <xf numFmtId="0" fontId="57" fillId="2" borderId="10" xfId="0" applyFont="1" applyFill="1" applyBorder="1" applyAlignment="1">
      <alignment horizontal="justify" vertical="center" wrapText="1"/>
    </xf>
    <xf numFmtId="0" fontId="55" fillId="2" borderId="24" xfId="0" applyFont="1" applyFill="1" applyBorder="1" applyAlignment="1">
      <alignment horizontal="right" vertical="center" wrapText="1"/>
    </xf>
    <xf numFmtId="0" fontId="55" fillId="2" borderId="28" xfId="0" applyFont="1" applyFill="1" applyBorder="1" applyAlignment="1">
      <alignment horizontal="right" vertical="center" wrapText="1"/>
    </xf>
    <xf numFmtId="0" fontId="15" fillId="2" borderId="0" xfId="0" applyFont="1" applyFill="1">
      <alignment vertical="center"/>
    </xf>
    <xf numFmtId="0" fontId="13" fillId="2" borderId="0" xfId="0" applyFont="1" applyFill="1">
      <alignment vertical="center"/>
    </xf>
    <xf numFmtId="0" fontId="0" fillId="2" borderId="0" xfId="0" applyFill="1" applyAlignment="1">
      <alignment horizontal="right" vertical="center"/>
    </xf>
    <xf numFmtId="56" fontId="0" fillId="2" borderId="0" xfId="0" quotePrefix="1" applyNumberFormat="1" applyFill="1" applyAlignment="1">
      <alignment horizontal="right" vertical="center"/>
    </xf>
    <xf numFmtId="0" fontId="62" fillId="0" borderId="24" xfId="0" applyFont="1" applyBorder="1" applyAlignment="1">
      <alignment horizontal="right" vertical="center" wrapText="1"/>
    </xf>
    <xf numFmtId="0" fontId="62" fillId="0" borderId="28" xfId="0" applyFont="1" applyBorder="1" applyAlignment="1">
      <alignment horizontal="right" vertical="center" wrapText="1"/>
    </xf>
    <xf numFmtId="0" fontId="57" fillId="2" borderId="31" xfId="0" applyFont="1" applyFill="1" applyBorder="1" applyAlignment="1">
      <alignment horizontal="justify" vertical="center" wrapText="1"/>
    </xf>
    <xf numFmtId="0" fontId="57" fillId="2" borderId="27" xfId="0" applyFont="1" applyFill="1" applyBorder="1" applyAlignment="1">
      <alignment horizontal="center" vertical="center" wrapText="1"/>
    </xf>
    <xf numFmtId="0" fontId="57" fillId="2" borderId="28" xfId="0" applyFont="1" applyFill="1" applyBorder="1" applyAlignment="1">
      <alignment horizontal="justify" vertical="center" wrapText="1"/>
    </xf>
    <xf numFmtId="0" fontId="57" fillId="2" borderId="33" xfId="0" applyFont="1" applyFill="1" applyBorder="1" applyAlignment="1">
      <alignment horizontal="justify" vertical="center" wrapText="1"/>
    </xf>
    <xf numFmtId="0" fontId="57" fillId="2" borderId="34" xfId="0" applyFont="1" applyFill="1" applyBorder="1" applyAlignment="1">
      <alignment horizontal="justify" vertical="center" wrapText="1"/>
    </xf>
    <xf numFmtId="0" fontId="55" fillId="2" borderId="36" xfId="0" applyFont="1" applyFill="1" applyBorder="1" applyAlignment="1">
      <alignment horizontal="center" vertical="center" wrapText="1"/>
    </xf>
    <xf numFmtId="0" fontId="55" fillId="2" borderId="37" xfId="0" applyFont="1" applyFill="1" applyBorder="1" applyAlignment="1">
      <alignment horizontal="center" vertical="center" wrapText="1"/>
    </xf>
    <xf numFmtId="0" fontId="57" fillId="2" borderId="18" xfId="0" applyFont="1" applyFill="1" applyBorder="1" applyAlignment="1">
      <alignment horizontal="center" vertical="center" wrapText="1"/>
    </xf>
    <xf numFmtId="0" fontId="55" fillId="2" borderId="18" xfId="0" applyFont="1" applyFill="1" applyBorder="1" applyAlignment="1">
      <alignment horizontal="center" vertical="top" wrapText="1"/>
    </xf>
    <xf numFmtId="0" fontId="57" fillId="2" borderId="26" xfId="0" applyFont="1" applyFill="1" applyBorder="1" applyAlignment="1">
      <alignment horizontal="center" vertical="center" wrapText="1"/>
    </xf>
    <xf numFmtId="0" fontId="55" fillId="2" borderId="9" xfId="0" applyFont="1" applyFill="1" applyBorder="1" applyAlignment="1">
      <alignment horizontal="right" vertical="center" wrapText="1"/>
    </xf>
    <xf numFmtId="0" fontId="55" fillId="2" borderId="41" xfId="0" applyFont="1" applyFill="1" applyBorder="1" applyAlignment="1">
      <alignment horizontal="right" vertical="center" wrapText="1"/>
    </xf>
    <xf numFmtId="0" fontId="57" fillId="2" borderId="21" xfId="0" applyFont="1" applyFill="1" applyBorder="1" applyAlignment="1">
      <alignment horizontal="center" vertical="center" wrapText="1"/>
    </xf>
    <xf numFmtId="0" fontId="55" fillId="2" borderId="42" xfId="0" applyFont="1" applyFill="1" applyBorder="1" applyAlignment="1">
      <alignment horizontal="right" vertical="center" wrapText="1"/>
    </xf>
    <xf numFmtId="0" fontId="55" fillId="2" borderId="23" xfId="0" applyFont="1" applyFill="1" applyBorder="1" applyAlignment="1">
      <alignment horizontal="right" vertical="center" wrapText="1"/>
    </xf>
    <xf numFmtId="0" fontId="57" fillId="2" borderId="43" xfId="0" applyFont="1" applyFill="1" applyBorder="1" applyAlignment="1">
      <alignment horizontal="center" vertical="center" wrapText="1"/>
    </xf>
    <xf numFmtId="0" fontId="55" fillId="2" borderId="34" xfId="0" applyFont="1" applyFill="1" applyBorder="1" applyAlignment="1">
      <alignment horizontal="right" vertical="center" wrapText="1"/>
    </xf>
    <xf numFmtId="0" fontId="55" fillId="2" borderId="35" xfId="0" applyFont="1" applyFill="1" applyBorder="1" applyAlignment="1">
      <alignment horizontal="right" vertical="center" wrapText="1"/>
    </xf>
    <xf numFmtId="0" fontId="57" fillId="2" borderId="44" xfId="0" applyFont="1" applyFill="1" applyBorder="1" applyAlignment="1">
      <alignment horizontal="center" vertical="center" wrapText="1"/>
    </xf>
    <xf numFmtId="0" fontId="55" fillId="2" borderId="45" xfId="0" applyFont="1" applyFill="1" applyBorder="1" applyAlignment="1">
      <alignment horizontal="right" vertical="center" wrapText="1"/>
    </xf>
    <xf numFmtId="0" fontId="55" fillId="2" borderId="46" xfId="0" applyFont="1" applyFill="1" applyBorder="1" applyAlignment="1">
      <alignment horizontal="right" vertical="center" wrapText="1"/>
    </xf>
    <xf numFmtId="0" fontId="55" fillId="2" borderId="43" xfId="0" applyFont="1" applyFill="1" applyBorder="1" applyAlignment="1">
      <alignment horizontal="center" vertical="center" wrapText="1"/>
    </xf>
    <xf numFmtId="0" fontId="55" fillId="2" borderId="43" xfId="0" applyFont="1" applyFill="1" applyBorder="1" applyAlignment="1">
      <alignment horizontal="center" vertical="top" wrapText="1"/>
    </xf>
    <xf numFmtId="0" fontId="61" fillId="0" borderId="18" xfId="0" applyFont="1" applyBorder="1" applyAlignment="1">
      <alignment horizontal="left" vertical="center" wrapText="1"/>
    </xf>
    <xf numFmtId="0" fontId="62" fillId="0" borderId="0" xfId="0" applyFont="1" applyBorder="1" applyAlignment="1">
      <alignment horizontal="left" vertical="center" wrapText="1"/>
    </xf>
    <xf numFmtId="0" fontId="61" fillId="0" borderId="18" xfId="0" applyFont="1" applyBorder="1" applyAlignment="1">
      <alignment horizontal="left" vertical="top" wrapText="1"/>
    </xf>
    <xf numFmtId="0" fontId="61" fillId="0" borderId="26" xfId="0" applyFont="1" applyBorder="1" applyAlignment="1">
      <alignment horizontal="left" vertical="center" wrapText="1"/>
    </xf>
    <xf numFmtId="0" fontId="62" fillId="0" borderId="27" xfId="0" applyFont="1" applyBorder="1" applyAlignment="1">
      <alignment horizontal="left" vertical="center" wrapText="1"/>
    </xf>
    <xf numFmtId="0" fontId="60" fillId="0" borderId="36" xfId="0" applyFont="1" applyBorder="1" applyAlignment="1">
      <alignment horizontal="center" vertical="center" wrapText="1"/>
    </xf>
    <xf numFmtId="0" fontId="60" fillId="0" borderId="37" xfId="0" applyFont="1" applyBorder="1" applyAlignment="1">
      <alignment horizontal="center" vertical="center" wrapText="1"/>
    </xf>
    <xf numFmtId="0" fontId="62" fillId="0" borderId="9" xfId="0" applyFont="1" applyBorder="1" applyAlignment="1">
      <alignment horizontal="right" vertical="center" wrapText="1"/>
    </xf>
    <xf numFmtId="0" fontId="62" fillId="0" borderId="41" xfId="0" applyFont="1" applyBorder="1" applyAlignment="1">
      <alignment horizontal="right" vertical="center" wrapText="1"/>
    </xf>
    <xf numFmtId="0" fontId="61" fillId="0" borderId="21" xfId="0" applyFont="1" applyBorder="1" applyAlignment="1">
      <alignment horizontal="left" vertical="center" wrapText="1"/>
    </xf>
    <xf numFmtId="0" fontId="62" fillId="0" borderId="42" xfId="0" applyFont="1" applyBorder="1" applyAlignment="1">
      <alignment horizontal="right" vertical="center" wrapText="1"/>
    </xf>
    <xf numFmtId="0" fontId="62" fillId="0" borderId="22" xfId="0" applyFont="1" applyBorder="1" applyAlignment="1">
      <alignment horizontal="left" vertical="center" wrapText="1"/>
    </xf>
    <xf numFmtId="0" fontId="62" fillId="0" borderId="23" xfId="0" applyFont="1" applyBorder="1" applyAlignment="1">
      <alignment horizontal="right" vertical="center" wrapText="1"/>
    </xf>
    <xf numFmtId="0" fontId="61" fillId="0" borderId="43" xfId="0" applyFont="1" applyBorder="1" applyAlignment="1">
      <alignment horizontal="left" vertical="center" wrapText="1"/>
    </xf>
    <xf numFmtId="0" fontId="62" fillId="0" borderId="34" xfId="0" applyFont="1" applyBorder="1" applyAlignment="1">
      <alignment horizontal="right" vertical="center" wrapText="1"/>
    </xf>
    <xf numFmtId="0" fontId="62" fillId="0" borderId="7" xfId="0" applyFont="1" applyBorder="1" applyAlignment="1">
      <alignment horizontal="left" vertical="center" wrapText="1"/>
    </xf>
    <xf numFmtId="0" fontId="62" fillId="0" borderId="35" xfId="0" applyFont="1" applyBorder="1" applyAlignment="1">
      <alignment horizontal="right" vertical="center" wrapText="1"/>
    </xf>
    <xf numFmtId="0" fontId="61" fillId="0" borderId="44" xfId="0" applyFont="1" applyBorder="1" applyAlignment="1">
      <alignment horizontal="left" vertical="center" wrapText="1"/>
    </xf>
    <xf numFmtId="0" fontId="62" fillId="0" borderId="45" xfId="0" applyFont="1" applyBorder="1" applyAlignment="1">
      <alignment horizontal="right" vertical="center" wrapText="1"/>
    </xf>
    <xf numFmtId="0" fontId="62" fillId="0" borderId="2" xfId="0" applyFont="1" applyBorder="1" applyAlignment="1">
      <alignment horizontal="left" vertical="center" wrapText="1"/>
    </xf>
    <xf numFmtId="0" fontId="62" fillId="0" borderId="46" xfId="0" applyFont="1" applyBorder="1" applyAlignment="1">
      <alignment horizontal="right" vertical="center" wrapText="1"/>
    </xf>
    <xf numFmtId="0" fontId="54" fillId="2" borderId="0" xfId="0" applyFont="1" applyFill="1" applyAlignment="1">
      <alignment vertical="top"/>
    </xf>
    <xf numFmtId="0" fontId="55" fillId="2" borderId="49" xfId="0" applyFont="1" applyFill="1" applyBorder="1" applyAlignment="1">
      <alignment horizontal="center" vertical="center" wrapText="1"/>
    </xf>
    <xf numFmtId="0" fontId="55" fillId="2" borderId="50" xfId="0" applyFont="1" applyFill="1" applyBorder="1" applyAlignment="1">
      <alignment horizontal="center" vertical="center" wrapText="1"/>
    </xf>
    <xf numFmtId="0" fontId="57" fillId="2" borderId="56" xfId="0" applyFont="1" applyFill="1" applyBorder="1" applyAlignment="1">
      <alignment horizontal="center" vertical="center" wrapText="1"/>
    </xf>
    <xf numFmtId="0" fontId="55" fillId="2" borderId="42" xfId="0" applyFont="1" applyFill="1" applyBorder="1" applyAlignment="1">
      <alignment horizontal="left" vertical="center" wrapText="1"/>
    </xf>
    <xf numFmtId="0" fontId="55" fillId="2" borderId="34" xfId="0" applyFont="1" applyFill="1" applyBorder="1" applyAlignment="1">
      <alignment horizontal="left" vertical="center" wrapText="1"/>
    </xf>
    <xf numFmtId="0" fontId="55" fillId="2" borderId="9" xfId="0" applyFont="1" applyFill="1" applyBorder="1" applyAlignment="1">
      <alignment horizontal="left" vertical="center" wrapText="1"/>
    </xf>
    <xf numFmtId="0" fontId="55" fillId="2" borderId="45" xfId="0" applyFont="1" applyFill="1" applyBorder="1" applyAlignment="1">
      <alignment horizontal="left" vertical="center" wrapText="1"/>
    </xf>
    <xf numFmtId="0" fontId="55" fillId="2" borderId="41" xfId="0" applyFont="1" applyFill="1" applyBorder="1" applyAlignment="1">
      <alignment horizontal="left" vertical="center" wrapText="1"/>
    </xf>
    <xf numFmtId="0" fontId="7" fillId="2" borderId="0" xfId="0" applyFont="1" applyFill="1" applyAlignment="1">
      <alignment vertical="top"/>
    </xf>
    <xf numFmtId="0" fontId="64" fillId="2" borderId="0" xfId="0" applyFont="1" applyFill="1" applyAlignment="1">
      <alignment horizontal="left" vertical="top" wrapText="1"/>
    </xf>
    <xf numFmtId="0" fontId="59" fillId="0" borderId="0" xfId="0" applyFont="1" applyAlignment="1">
      <alignment horizontal="left" vertical="center"/>
    </xf>
    <xf numFmtId="0" fontId="58" fillId="2" borderId="0" xfId="0" applyFont="1" applyFill="1" applyAlignment="1">
      <alignment horizontal="left" vertical="center" wrapText="1"/>
    </xf>
    <xf numFmtId="0" fontId="54" fillId="2" borderId="51" xfId="0" applyFont="1" applyFill="1" applyBorder="1" applyAlignment="1">
      <alignment horizontal="center" vertical="center" wrapText="1"/>
    </xf>
    <xf numFmtId="0" fontId="54" fillId="2" borderId="52" xfId="0" applyFont="1" applyFill="1" applyBorder="1" applyAlignment="1">
      <alignment horizontal="center" vertical="center" wrapText="1"/>
    </xf>
    <xf numFmtId="0" fontId="57" fillId="2" borderId="53" xfId="0" applyFont="1" applyFill="1" applyBorder="1" applyAlignment="1">
      <alignment horizontal="left" vertical="center" wrapText="1"/>
    </xf>
    <xf numFmtId="0" fontId="57" fillId="2" borderId="54" xfId="0" applyFont="1" applyFill="1" applyBorder="1" applyAlignment="1">
      <alignment horizontal="left" vertical="center" wrapText="1"/>
    </xf>
    <xf numFmtId="0" fontId="57" fillId="2" borderId="55" xfId="0" applyFont="1" applyFill="1" applyBorder="1" applyAlignment="1">
      <alignment horizontal="center" vertical="center" wrapText="1"/>
    </xf>
    <xf numFmtId="0" fontId="57" fillId="2" borderId="41" xfId="0" applyFont="1" applyFill="1" applyBorder="1" applyAlignment="1">
      <alignment horizontal="center" vertical="center" wrapText="1"/>
    </xf>
    <xf numFmtId="0" fontId="55" fillId="2" borderId="40" xfId="0" applyFont="1" applyFill="1" applyBorder="1" applyAlignment="1">
      <alignment horizontal="center" vertical="center" wrapText="1"/>
    </xf>
    <xf numFmtId="0" fontId="55" fillId="2" borderId="39" xfId="0" applyFont="1" applyFill="1" applyBorder="1" applyAlignment="1">
      <alignment horizontal="center" vertical="center" wrapText="1"/>
    </xf>
    <xf numFmtId="0" fontId="60" fillId="0" borderId="40" xfId="0" applyFont="1" applyBorder="1" applyAlignment="1">
      <alignment horizontal="center" vertical="center" wrapText="1"/>
    </xf>
    <xf numFmtId="0" fontId="60" fillId="0" borderId="39" xfId="0" applyFont="1" applyBorder="1" applyAlignment="1">
      <alignment horizontal="center" vertical="center" wrapText="1"/>
    </xf>
    <xf numFmtId="0" fontId="62" fillId="0" borderId="45" xfId="0" applyFont="1" applyBorder="1" applyAlignment="1">
      <alignment horizontal="right" vertical="center" wrapText="1"/>
    </xf>
    <xf numFmtId="0" fontId="62" fillId="0" borderId="9" xfId="0" applyFont="1" applyBorder="1" applyAlignment="1">
      <alignment horizontal="right" vertical="center" wrapText="1"/>
    </xf>
    <xf numFmtId="0" fontId="62" fillId="0" borderId="2" xfId="0" applyFont="1" applyBorder="1" applyAlignment="1">
      <alignment horizontal="left" vertical="center" wrapText="1"/>
    </xf>
    <xf numFmtId="0" fontId="62" fillId="0" borderId="0" xfId="0" applyFont="1" applyBorder="1" applyAlignment="1">
      <alignment horizontal="left" vertical="center" wrapText="1"/>
    </xf>
    <xf numFmtId="0" fontId="62" fillId="0" borderId="46" xfId="0" applyFont="1" applyBorder="1" applyAlignment="1">
      <alignment horizontal="right" vertical="center" wrapText="1"/>
    </xf>
    <xf numFmtId="0" fontId="62" fillId="0" borderId="24" xfId="0" applyFont="1" applyBorder="1" applyAlignment="1">
      <alignment horizontal="right" vertical="center" wrapText="1"/>
    </xf>
    <xf numFmtId="0" fontId="54" fillId="2" borderId="38" xfId="0" applyFont="1" applyFill="1" applyBorder="1" applyAlignment="1">
      <alignment horizontal="center" vertical="center" wrapText="1"/>
    </xf>
    <xf numFmtId="0" fontId="54" fillId="2" borderId="39" xfId="0" applyFont="1" applyFill="1" applyBorder="1" applyAlignment="1">
      <alignment horizontal="center" vertical="center" wrapText="1"/>
    </xf>
    <xf numFmtId="0" fontId="57" fillId="2" borderId="6" xfId="0" applyFont="1" applyFill="1" applyBorder="1" applyAlignment="1">
      <alignment horizontal="left" vertical="center" wrapText="1"/>
    </xf>
    <xf numFmtId="0" fontId="57" fillId="2" borderId="35" xfId="0" applyFont="1" applyFill="1" applyBorder="1" applyAlignment="1">
      <alignment horizontal="left" vertical="center" wrapText="1"/>
    </xf>
    <xf numFmtId="0" fontId="57" fillId="2" borderId="30" xfId="0" applyFont="1" applyFill="1" applyBorder="1" applyAlignment="1">
      <alignment horizontal="left" vertical="center" wrapText="1"/>
    </xf>
    <xf numFmtId="0" fontId="57" fillId="2" borderId="32" xfId="0" applyFont="1" applyFill="1" applyBorder="1" applyAlignment="1">
      <alignment horizontal="left" vertical="center" wrapText="1"/>
    </xf>
    <xf numFmtId="0" fontId="57" fillId="2" borderId="47" xfId="0" applyFont="1" applyFill="1" applyBorder="1" applyAlignment="1">
      <alignment horizontal="center" vertical="center" wrapText="1"/>
    </xf>
    <xf numFmtId="0" fontId="57" fillId="2" borderId="48" xfId="0" applyFont="1" applyFill="1" applyBorder="1" applyAlignment="1">
      <alignment horizontal="center" vertical="center" wrapText="1"/>
    </xf>
    <xf numFmtId="0" fontId="15" fillId="2" borderId="0" xfId="0" applyFont="1" applyFill="1" applyBorder="1" applyAlignment="1">
      <alignment horizontal="left" vertical="top" wrapText="1"/>
    </xf>
    <xf numFmtId="49" fontId="3" fillId="3" borderId="1" xfId="0" applyNumberFormat="1" applyFont="1" applyFill="1" applyBorder="1" applyAlignment="1" applyProtection="1">
      <alignment horizontal="left" vertical="center" shrinkToFit="1"/>
      <protection locked="0"/>
    </xf>
    <xf numFmtId="49" fontId="3" fillId="3" borderId="2" xfId="0" applyNumberFormat="1" applyFont="1" applyFill="1" applyBorder="1" applyAlignment="1" applyProtection="1">
      <alignment horizontal="left" vertical="center" shrinkToFit="1"/>
      <protection locked="0"/>
    </xf>
    <xf numFmtId="49" fontId="3" fillId="3" borderId="3" xfId="0" applyNumberFormat="1" applyFont="1" applyFill="1" applyBorder="1" applyAlignment="1" applyProtection="1">
      <alignment horizontal="left" vertical="center" shrinkToFit="1"/>
      <protection locked="0"/>
    </xf>
    <xf numFmtId="49" fontId="3" fillId="3" borderId="4" xfId="0" applyNumberFormat="1" applyFont="1" applyFill="1" applyBorder="1" applyAlignment="1" applyProtection="1">
      <alignment horizontal="left" vertical="center" shrinkToFit="1"/>
      <protection locked="0"/>
    </xf>
    <xf numFmtId="49" fontId="3" fillId="3" borderId="0" xfId="0" applyNumberFormat="1" applyFont="1" applyFill="1" applyBorder="1" applyAlignment="1" applyProtection="1">
      <alignment horizontal="left" vertical="center" shrinkToFit="1"/>
      <protection locked="0"/>
    </xf>
    <xf numFmtId="49" fontId="3" fillId="3" borderId="5" xfId="0" applyNumberFormat="1" applyFont="1" applyFill="1" applyBorder="1" applyAlignment="1" applyProtection="1">
      <alignment horizontal="left" vertical="center" shrinkToFit="1"/>
      <protection locked="0"/>
    </xf>
    <xf numFmtId="49" fontId="3" fillId="3" borderId="6" xfId="0" applyNumberFormat="1" applyFont="1" applyFill="1" applyBorder="1" applyAlignment="1" applyProtection="1">
      <alignment horizontal="left" vertical="center" shrinkToFit="1"/>
      <protection locked="0"/>
    </xf>
    <xf numFmtId="49" fontId="3" fillId="3" borderId="7" xfId="0" applyNumberFormat="1" applyFont="1" applyFill="1" applyBorder="1" applyAlignment="1" applyProtection="1">
      <alignment horizontal="left" vertical="center" shrinkToFit="1"/>
      <protection locked="0"/>
    </xf>
    <xf numFmtId="49" fontId="3" fillId="3" borderId="8" xfId="0" applyNumberFormat="1" applyFont="1" applyFill="1" applyBorder="1" applyAlignment="1" applyProtection="1">
      <alignment horizontal="left" vertical="center" shrinkToFit="1"/>
      <protection locked="0"/>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13" fillId="2" borderId="0" xfId="0" applyFont="1" applyFill="1" applyBorder="1" applyAlignment="1">
      <alignment horizontal="left"/>
    </xf>
    <xf numFmtId="0" fontId="15" fillId="2" borderId="0" xfId="0" applyFont="1" applyFill="1" applyBorder="1" applyAlignment="1">
      <alignment horizontal="left" vertical="center"/>
    </xf>
    <xf numFmtId="0" fontId="3" fillId="2" borderId="0" xfId="0" applyFont="1" applyFill="1" applyBorder="1" applyAlignment="1">
      <alignment horizontal="left"/>
    </xf>
    <xf numFmtId="49" fontId="3" fillId="3" borderId="1"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49" fontId="3" fillId="3" borderId="0" xfId="0" applyNumberFormat="1" applyFont="1" applyFill="1" applyBorder="1" applyAlignment="1" applyProtection="1">
      <alignment horizontal="left" vertical="center"/>
      <protection locked="0"/>
    </xf>
    <xf numFmtId="49" fontId="3" fillId="3" borderId="5" xfId="0" applyNumberFormat="1" applyFont="1" applyFill="1" applyBorder="1" applyAlignment="1" applyProtection="1">
      <alignment horizontal="left" vertical="center"/>
      <protection locked="0"/>
    </xf>
    <xf numFmtId="49" fontId="3" fillId="3" borderId="6" xfId="0" applyNumberFormat="1" applyFont="1" applyFill="1" applyBorder="1" applyAlignment="1" applyProtection="1">
      <alignment horizontal="left" vertical="center"/>
      <protection locked="0"/>
    </xf>
    <xf numFmtId="49" fontId="3" fillId="3" borderId="7"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0" fontId="0" fillId="2" borderId="0" xfId="0" applyFill="1" applyBorder="1" applyAlignment="1">
      <alignment horizontal="left"/>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3" fillId="2" borderId="2" xfId="0" applyFont="1" applyFill="1" applyBorder="1" applyAlignment="1">
      <alignment horizontal="left"/>
    </xf>
    <xf numFmtId="0" fontId="3" fillId="2" borderId="0" xfId="0" applyFont="1" applyFill="1" applyAlignment="1">
      <alignment horizontal="left" vertical="center"/>
    </xf>
    <xf numFmtId="0" fontId="3" fillId="2" borderId="7" xfId="0" applyFont="1" applyFill="1" applyBorder="1" applyAlignment="1">
      <alignment horizontal="left" vertical="center"/>
    </xf>
    <xf numFmtId="0" fontId="13" fillId="3" borderId="0" xfId="0" applyFont="1" applyFill="1" applyAlignment="1" applyProtection="1">
      <alignment horizontal="center" vertical="center"/>
      <protection locked="0"/>
    </xf>
    <xf numFmtId="0" fontId="15" fillId="2" borderId="0" xfId="0" applyFont="1" applyFill="1" applyAlignment="1">
      <alignment horizontal="lef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0" xfId="0" applyFont="1" applyFill="1" applyBorder="1" applyAlignment="1">
      <alignment horizontal="right" vertical="center"/>
    </xf>
    <xf numFmtId="0" fontId="6" fillId="2" borderId="5" xfId="0" applyFont="1" applyFill="1" applyBorder="1" applyAlignment="1">
      <alignment horizontal="right" vertical="center"/>
    </xf>
    <xf numFmtId="0" fontId="13" fillId="2" borderId="0" xfId="0" applyFont="1" applyFill="1" applyAlignment="1">
      <alignment horizontal="left" vertical="center" wrapText="1"/>
    </xf>
    <xf numFmtId="0" fontId="4" fillId="3" borderId="1" xfId="1" applyFill="1" applyBorder="1" applyAlignment="1" applyProtection="1">
      <alignment horizontal="left" vertical="center" shrinkToFit="1"/>
      <protection locked="0"/>
    </xf>
    <xf numFmtId="0" fontId="0" fillId="3" borderId="2" xfId="0"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0" fontId="0" fillId="3" borderId="6" xfId="0" applyFill="1" applyBorder="1" applyAlignment="1" applyProtection="1">
      <alignment horizontal="left" vertical="center" shrinkToFit="1"/>
      <protection locked="0"/>
    </xf>
    <xf numFmtId="0" fontId="0" fillId="3" borderId="7" xfId="0" applyFill="1" applyBorder="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0" fontId="6" fillId="2" borderId="7" xfId="0" applyFont="1" applyFill="1" applyBorder="1" applyAlignment="1">
      <alignment horizontal="right" vertical="center"/>
    </xf>
    <xf numFmtId="0" fontId="12" fillId="2" borderId="4" xfId="0" applyFont="1" applyFill="1" applyBorder="1" applyAlignment="1">
      <alignment horizontal="left"/>
    </xf>
    <xf numFmtId="0" fontId="12" fillId="2" borderId="0" xfId="0" applyFont="1" applyFill="1" applyBorder="1" applyAlignment="1">
      <alignment horizontal="lef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3" fillId="3" borderId="1"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178" fontId="3" fillId="3" borderId="1" xfId="0" applyNumberFormat="1" applyFont="1" applyFill="1" applyBorder="1" applyAlignment="1" applyProtection="1">
      <alignment horizontal="right" vertical="center"/>
      <protection locked="0"/>
    </xf>
    <xf numFmtId="178" fontId="3" fillId="3" borderId="2" xfId="0" applyNumberFormat="1" applyFont="1" applyFill="1" applyBorder="1" applyAlignment="1" applyProtection="1">
      <alignment horizontal="right" vertical="center"/>
      <protection locked="0"/>
    </xf>
    <xf numFmtId="178" fontId="3" fillId="3" borderId="3" xfId="0" applyNumberFormat="1" applyFont="1" applyFill="1" applyBorder="1" applyAlignment="1" applyProtection="1">
      <alignment horizontal="right" vertical="center"/>
      <protection locked="0"/>
    </xf>
    <xf numFmtId="178" fontId="3" fillId="3" borderId="6" xfId="0" applyNumberFormat="1" applyFont="1" applyFill="1" applyBorder="1" applyAlignment="1" applyProtection="1">
      <alignment horizontal="right" vertical="center"/>
      <protection locked="0"/>
    </xf>
    <xf numFmtId="178" fontId="3" fillId="3" borderId="7" xfId="0" applyNumberFormat="1" applyFont="1" applyFill="1" applyBorder="1" applyAlignment="1" applyProtection="1">
      <alignment horizontal="right" vertical="center"/>
      <protection locked="0"/>
    </xf>
    <xf numFmtId="178" fontId="3" fillId="3" borderId="8" xfId="0" applyNumberFormat="1" applyFont="1" applyFill="1" applyBorder="1" applyAlignment="1" applyProtection="1">
      <alignment horizontal="right" vertical="center"/>
      <protection locked="0"/>
    </xf>
    <xf numFmtId="0" fontId="3" fillId="2" borderId="4" xfId="0" applyFont="1" applyFill="1" applyBorder="1" applyAlignment="1">
      <alignment horizontal="left"/>
    </xf>
    <xf numFmtId="0" fontId="3" fillId="3" borderId="1"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3" borderId="1"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3" fillId="3" borderId="7" xfId="0" applyFont="1" applyFill="1" applyBorder="1" applyAlignment="1" applyProtection="1">
      <alignment horizontal="left" vertical="center" shrinkToFit="1"/>
      <protection locked="0"/>
    </xf>
    <xf numFmtId="0" fontId="3" fillId="3" borderId="8" xfId="0" applyFont="1" applyFill="1" applyBorder="1" applyAlignment="1" applyProtection="1">
      <alignment horizontal="left" vertical="center" shrinkToFit="1"/>
      <protection locked="0"/>
    </xf>
    <xf numFmtId="177" fontId="3" fillId="3" borderId="1" xfId="2" applyNumberFormat="1" applyFont="1" applyFill="1" applyBorder="1" applyAlignment="1" applyProtection="1">
      <alignment horizontal="right" vertical="center"/>
      <protection locked="0"/>
    </xf>
    <xf numFmtId="177" fontId="3" fillId="3" borderId="2" xfId="2" applyNumberFormat="1" applyFont="1" applyFill="1" applyBorder="1" applyAlignment="1" applyProtection="1">
      <alignment horizontal="right" vertical="center"/>
      <protection locked="0"/>
    </xf>
    <xf numFmtId="177" fontId="3" fillId="3" borderId="3" xfId="2" applyNumberFormat="1" applyFont="1" applyFill="1" applyBorder="1" applyAlignment="1" applyProtection="1">
      <alignment horizontal="right" vertical="center"/>
      <protection locked="0"/>
    </xf>
    <xf numFmtId="177" fontId="3" fillId="3" borderId="6" xfId="2" applyNumberFormat="1" applyFont="1" applyFill="1" applyBorder="1" applyAlignment="1" applyProtection="1">
      <alignment horizontal="right" vertical="center"/>
      <protection locked="0"/>
    </xf>
    <xf numFmtId="177" fontId="3" fillId="3" borderId="7" xfId="2" applyNumberFormat="1" applyFont="1" applyFill="1" applyBorder="1" applyAlignment="1" applyProtection="1">
      <alignment horizontal="right" vertical="center"/>
      <protection locked="0"/>
    </xf>
    <xf numFmtId="177" fontId="3" fillId="3" borderId="8" xfId="2" applyNumberFormat="1" applyFont="1" applyFill="1" applyBorder="1" applyAlignment="1" applyProtection="1">
      <alignment horizontal="right" vertical="center"/>
      <protection locked="0"/>
    </xf>
    <xf numFmtId="0" fontId="50" fillId="2" borderId="0" xfId="1" applyFont="1" applyFill="1" applyBorder="1" applyAlignment="1" applyProtection="1">
      <alignment horizontal="left" vertical="center"/>
      <protection locked="0"/>
    </xf>
    <xf numFmtId="176" fontId="3" fillId="3" borderId="1" xfId="0" applyNumberFormat="1" applyFont="1" applyFill="1" applyBorder="1" applyAlignment="1" applyProtection="1">
      <alignment horizontal="left" vertical="center"/>
      <protection locked="0"/>
    </xf>
    <xf numFmtId="176" fontId="3" fillId="3" borderId="2" xfId="0" applyNumberFormat="1" applyFont="1" applyFill="1" applyBorder="1" applyAlignment="1" applyProtection="1">
      <alignment horizontal="left" vertical="center"/>
      <protection locked="0"/>
    </xf>
    <xf numFmtId="176" fontId="3" fillId="3" borderId="3" xfId="0" applyNumberFormat="1" applyFont="1" applyFill="1" applyBorder="1" applyAlignment="1" applyProtection="1">
      <alignment horizontal="left" vertical="center"/>
      <protection locked="0"/>
    </xf>
    <xf numFmtId="176" fontId="3" fillId="3" borderId="6" xfId="0" applyNumberFormat="1" applyFont="1" applyFill="1" applyBorder="1" applyAlignment="1" applyProtection="1">
      <alignment horizontal="left" vertical="center"/>
      <protection locked="0"/>
    </xf>
    <xf numFmtId="176" fontId="3" fillId="3" borderId="7" xfId="0" applyNumberFormat="1" applyFont="1" applyFill="1" applyBorder="1" applyAlignment="1" applyProtection="1">
      <alignment horizontal="left" vertical="center"/>
      <protection locked="0"/>
    </xf>
    <xf numFmtId="176" fontId="3" fillId="3" borderId="8" xfId="0" applyNumberFormat="1" applyFont="1" applyFill="1" applyBorder="1" applyAlignment="1" applyProtection="1">
      <alignment horizontal="left" vertical="center"/>
      <protection locked="0"/>
    </xf>
    <xf numFmtId="179" fontId="3" fillId="3" borderId="1" xfId="2" applyNumberFormat="1" applyFont="1" applyFill="1" applyBorder="1" applyAlignment="1" applyProtection="1">
      <alignment horizontal="right" vertical="center" shrinkToFit="1"/>
      <protection locked="0"/>
    </xf>
    <xf numFmtId="179" fontId="3" fillId="3" borderId="2" xfId="2" applyNumberFormat="1" applyFont="1" applyFill="1" applyBorder="1" applyAlignment="1" applyProtection="1">
      <alignment horizontal="right" vertical="center" shrinkToFit="1"/>
      <protection locked="0"/>
    </xf>
    <xf numFmtId="179" fontId="3" fillId="3" borderId="3" xfId="2" applyNumberFormat="1" applyFont="1" applyFill="1" applyBorder="1" applyAlignment="1" applyProtection="1">
      <alignment horizontal="right" vertical="center" shrinkToFit="1"/>
      <protection locked="0"/>
    </xf>
    <xf numFmtId="179" fontId="3" fillId="3" borderId="6" xfId="2" applyNumberFormat="1" applyFont="1" applyFill="1" applyBorder="1" applyAlignment="1" applyProtection="1">
      <alignment horizontal="right" vertical="center" shrinkToFit="1"/>
      <protection locked="0"/>
    </xf>
    <xf numFmtId="179" fontId="3" fillId="3" borderId="7" xfId="2" applyNumberFormat="1" applyFont="1" applyFill="1" applyBorder="1" applyAlignment="1" applyProtection="1">
      <alignment horizontal="right" vertical="center" shrinkToFit="1"/>
      <protection locked="0"/>
    </xf>
    <xf numFmtId="179" fontId="3" fillId="3" borderId="8" xfId="2" applyNumberFormat="1" applyFont="1" applyFill="1" applyBorder="1" applyAlignment="1" applyProtection="1">
      <alignment horizontal="right" vertical="center" shrinkToFit="1"/>
      <protection locked="0"/>
    </xf>
    <xf numFmtId="0" fontId="24" fillId="0" borderId="0" xfId="3" applyFill="1" applyBorder="1" applyAlignment="1">
      <alignment horizontal="center"/>
    </xf>
    <xf numFmtId="0" fontId="39" fillId="0" borderId="0" xfId="3" applyFont="1" applyAlignment="1">
      <alignment horizontal="center" vertical="center"/>
    </xf>
  </cellXfs>
  <cellStyles count="9">
    <cellStyle name="ハイパーリンク" xfId="1" builtinId="8"/>
    <cellStyle name="桁区切り" xfId="2" builtinId="6"/>
    <cellStyle name="桁区切り 2" xfId="4" xr:uid="{00000000-0005-0000-0000-000002000000}"/>
    <cellStyle name="標準" xfId="0" builtinId="0"/>
    <cellStyle name="標準 2" xfId="6" xr:uid="{00000000-0005-0000-0000-000004000000}"/>
    <cellStyle name="標準 2 2" xfId="8" xr:uid="{00000000-0005-0000-0000-000005000000}"/>
    <cellStyle name="標準_Sheet2" xfId="3" xr:uid="{00000000-0005-0000-0000-000006000000}"/>
    <cellStyle name="標準_stepu0002" xfId="7" xr:uid="{00000000-0005-0000-0000-000007000000}"/>
    <cellStyle name="標準_入力ﾘｽﾄ_1" xfId="5" xr:uid="{00000000-0005-0000-0000-000008000000}"/>
  </cellStyles>
  <dxfs count="4">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Ref>
              <c:f>使用計画入力リスト!$C$6:$H$6</c:f>
              <c:numCache>
                <c:formatCode>[$-411]yyyy"年"m"月"</c:formatCode>
                <c:ptCount val="6"/>
                <c:pt idx="0">
                  <c:v>0</c:v>
                </c:pt>
                <c:pt idx="1">
                  <c:v>31</c:v>
                </c:pt>
                <c:pt idx="2">
                  <c:v>62</c:v>
                </c:pt>
                <c:pt idx="3">
                  <c:v>93</c:v>
                </c:pt>
                <c:pt idx="4">
                  <c:v>124</c:v>
                </c:pt>
                <c:pt idx="5">
                  <c:v>155</c:v>
                </c:pt>
              </c:numCache>
            </c:numRef>
          </c:cat>
          <c:val>
            <c:numRef>
              <c:f>使用計画入力リスト!$C$7:$H$7</c:f>
              <c:numCache>
                <c:formatCode>#,##0_);[Red]\(#,##0\)</c:formatCode>
                <c:ptCount val="6"/>
              </c:numCache>
            </c:numRef>
          </c:val>
          <c:extLst>
            <c:ext xmlns:c16="http://schemas.microsoft.com/office/drawing/2014/chart" uri="{C3380CC4-5D6E-409C-BE32-E72D297353CC}">
              <c16:uniqueId val="{00000000-4BAB-471A-92EF-906E2521E26D}"/>
            </c:ext>
          </c:extLst>
        </c:ser>
        <c:ser>
          <c:idx val="1"/>
          <c:order val="1"/>
          <c:spPr>
            <a:solidFill>
              <a:srgbClr val="993366"/>
            </a:solidFill>
            <a:ln w="12700">
              <a:solidFill>
                <a:srgbClr val="000000"/>
              </a:solidFill>
              <a:prstDash val="solid"/>
            </a:ln>
          </c:spPr>
          <c:invertIfNegative val="0"/>
          <c:cat>
            <c:numRef>
              <c:f>使用計画入力リスト!$C$6:$H$6</c:f>
              <c:numCache>
                <c:formatCode>[$-411]yyyy"年"m"月"</c:formatCode>
                <c:ptCount val="6"/>
                <c:pt idx="0">
                  <c:v>0</c:v>
                </c:pt>
                <c:pt idx="1">
                  <c:v>31</c:v>
                </c:pt>
                <c:pt idx="2">
                  <c:v>62</c:v>
                </c:pt>
                <c:pt idx="3">
                  <c:v>93</c:v>
                </c:pt>
                <c:pt idx="4">
                  <c:v>124</c:v>
                </c:pt>
                <c:pt idx="5">
                  <c:v>155</c:v>
                </c:pt>
              </c:numCache>
            </c:numRef>
          </c:cat>
          <c:val>
            <c:numRef>
              <c:f>'電気使用計画書（単記式）'!#REF!</c:f>
              <c:numCache>
                <c:formatCode>General</c:formatCode>
                <c:ptCount val="1"/>
                <c:pt idx="0">
                  <c:v>1</c:v>
                </c:pt>
              </c:numCache>
            </c:numRef>
          </c:val>
          <c:extLst>
            <c:ext xmlns:c16="http://schemas.microsoft.com/office/drawing/2014/chart" uri="{C3380CC4-5D6E-409C-BE32-E72D297353CC}">
              <c16:uniqueId val="{00000001-4BAB-471A-92EF-906E2521E26D}"/>
            </c:ext>
          </c:extLst>
        </c:ser>
        <c:ser>
          <c:idx val="2"/>
          <c:order val="2"/>
          <c:spPr>
            <a:solidFill>
              <a:srgbClr val="FFFFCC"/>
            </a:solidFill>
            <a:ln w="12700">
              <a:solidFill>
                <a:srgbClr val="000000"/>
              </a:solidFill>
              <a:prstDash val="solid"/>
            </a:ln>
          </c:spPr>
          <c:invertIfNegative val="0"/>
          <c:cat>
            <c:numRef>
              <c:f>使用計画入力リスト!$C$6:$H$6</c:f>
              <c:numCache>
                <c:formatCode>[$-411]yyyy"年"m"月"</c:formatCode>
                <c:ptCount val="6"/>
                <c:pt idx="0">
                  <c:v>0</c:v>
                </c:pt>
                <c:pt idx="1">
                  <c:v>31</c:v>
                </c:pt>
                <c:pt idx="2">
                  <c:v>62</c:v>
                </c:pt>
                <c:pt idx="3">
                  <c:v>93</c:v>
                </c:pt>
                <c:pt idx="4">
                  <c:v>124</c:v>
                </c:pt>
                <c:pt idx="5">
                  <c:v>155</c:v>
                </c:pt>
              </c:numCache>
            </c:numRef>
          </c:cat>
          <c:val>
            <c:numRef>
              <c:f>'電気使用計画書（単記式）'!#REF!</c:f>
              <c:numCache>
                <c:formatCode>General</c:formatCode>
                <c:ptCount val="1"/>
                <c:pt idx="0">
                  <c:v>1</c:v>
                </c:pt>
              </c:numCache>
            </c:numRef>
          </c:val>
          <c:extLst>
            <c:ext xmlns:c16="http://schemas.microsoft.com/office/drawing/2014/chart" uri="{C3380CC4-5D6E-409C-BE32-E72D297353CC}">
              <c16:uniqueId val="{00000002-4BAB-471A-92EF-906E2521E26D}"/>
            </c:ext>
          </c:extLst>
        </c:ser>
        <c:dLbls>
          <c:showLegendKey val="0"/>
          <c:showVal val="0"/>
          <c:showCatName val="0"/>
          <c:showSerName val="0"/>
          <c:showPercent val="0"/>
          <c:showBubbleSize val="0"/>
        </c:dLbls>
        <c:gapWidth val="150"/>
        <c:axId val="193222456"/>
        <c:axId val="507155128"/>
      </c:barChart>
      <c:catAx>
        <c:axId val="193222456"/>
        <c:scaling>
          <c:orientation val="minMax"/>
        </c:scaling>
        <c:delete val="0"/>
        <c:axPos val="b"/>
        <c:numFmt formatCode="[$-411]yyyy&quot;年&quot;m&quot;月&quot;" sourceLinked="1"/>
        <c:majorTickMark val="in"/>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ＭＳ 明朝"/>
                <a:ea typeface="ＭＳ 明朝"/>
                <a:cs typeface="ＭＳ 明朝"/>
              </a:defRPr>
            </a:pPr>
            <a:endParaRPr lang="ja-JP"/>
          </a:p>
        </c:txPr>
        <c:crossAx val="507155128"/>
        <c:crosses val="autoZero"/>
        <c:auto val="0"/>
        <c:lblAlgn val="ctr"/>
        <c:lblOffset val="100"/>
        <c:tickLblSkip val="19"/>
        <c:tickMarkSkip val="1"/>
        <c:noMultiLvlLbl val="0"/>
      </c:catAx>
      <c:valAx>
        <c:axId val="507155128"/>
        <c:scaling>
          <c:orientation val="minMax"/>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32224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明朝"/>
                <a:ea typeface="ＭＳ 明朝"/>
                <a:cs typeface="ＭＳ 明朝"/>
              </a:defRPr>
            </a:pPr>
            <a:r>
              <a:rPr lang="ja-JP" altLang="en-US"/>
              <a:t>〇受電開始後１年間の予想負荷曲線図（年）</a:t>
            </a:r>
          </a:p>
        </c:rich>
      </c:tx>
      <c:layout>
        <c:manualLayout>
          <c:xMode val="edge"/>
          <c:yMode val="edge"/>
          <c:x val="0.20089978915974319"/>
          <c:y val="2.5274727226757502E-2"/>
        </c:manualLayout>
      </c:layout>
      <c:overlay val="0"/>
      <c:spPr>
        <a:noFill/>
        <a:ln w="25400">
          <a:noFill/>
        </a:ln>
      </c:spPr>
    </c:title>
    <c:autoTitleDeleted val="0"/>
    <c:plotArea>
      <c:layout>
        <c:manualLayout>
          <c:layoutTarget val="inner"/>
          <c:xMode val="edge"/>
          <c:yMode val="edge"/>
          <c:x val="0.12743637514961403"/>
          <c:y val="0.15714294146148558"/>
          <c:w val="0.82009055537457498"/>
          <c:h val="0.72527511443762582"/>
        </c:manualLayout>
      </c:layout>
      <c:barChart>
        <c:barDir val="col"/>
        <c:grouping val="clustered"/>
        <c:varyColors val="0"/>
        <c:ser>
          <c:idx val="0"/>
          <c:order val="0"/>
          <c:spPr>
            <a:solidFill>
              <a:srgbClr val="9999FF"/>
            </a:solidFill>
            <a:ln w="25400">
              <a:solidFill>
                <a:srgbClr val="000080"/>
              </a:solidFill>
              <a:prstDash val="solid"/>
            </a:ln>
          </c:spPr>
          <c:invertIfNegative val="0"/>
          <c:dPt>
            <c:idx val="10"/>
            <c:invertIfNegative val="0"/>
            <c:bubble3D val="0"/>
            <c:spPr>
              <a:solidFill>
                <a:srgbClr val="9999FF"/>
              </a:solidFill>
              <a:ln w="25400">
                <a:solidFill>
                  <a:srgbClr val="000080"/>
                </a:solidFill>
                <a:prstDash val="solid"/>
              </a:ln>
              <a:effectLst>
                <a:outerShdw dist="35921" dir="2700000" algn="br">
                  <a:srgbClr val="000000"/>
                </a:outerShdw>
              </a:effectLst>
            </c:spPr>
            <c:extLst>
              <c:ext xmlns:c16="http://schemas.microsoft.com/office/drawing/2014/chart" uri="{C3380CC4-5D6E-409C-BE32-E72D297353CC}">
                <c16:uniqueId val="{00000001-7820-4C27-AC7E-879560997986}"/>
              </c:ext>
            </c:extLst>
          </c:dPt>
          <c:cat>
            <c:numRef>
              <c:f>使用計画入力リスト!$C$6:$N$6</c:f>
              <c:numCache>
                <c:formatCode>[$-411]yyyy"年"m"月"</c:formatCode>
                <c:ptCount val="12"/>
                <c:pt idx="0">
                  <c:v>0</c:v>
                </c:pt>
                <c:pt idx="1">
                  <c:v>31</c:v>
                </c:pt>
                <c:pt idx="2">
                  <c:v>62</c:v>
                </c:pt>
                <c:pt idx="3">
                  <c:v>93</c:v>
                </c:pt>
                <c:pt idx="4">
                  <c:v>124</c:v>
                </c:pt>
                <c:pt idx="5">
                  <c:v>155</c:v>
                </c:pt>
                <c:pt idx="6">
                  <c:v>186</c:v>
                </c:pt>
                <c:pt idx="7">
                  <c:v>217</c:v>
                </c:pt>
                <c:pt idx="8">
                  <c:v>248</c:v>
                </c:pt>
                <c:pt idx="9">
                  <c:v>279</c:v>
                </c:pt>
                <c:pt idx="10">
                  <c:v>310</c:v>
                </c:pt>
                <c:pt idx="11">
                  <c:v>341</c:v>
                </c:pt>
              </c:numCache>
            </c:numRef>
          </c:cat>
          <c:val>
            <c:numRef>
              <c:f>使用計画入力リスト!$C$7:$N$7</c:f>
              <c:numCache>
                <c:formatCode>#,##0_);[Red]\(#,##0\)</c:formatCode>
                <c:ptCount val="12"/>
              </c:numCache>
            </c:numRef>
          </c:val>
          <c:extLst>
            <c:ext xmlns:c16="http://schemas.microsoft.com/office/drawing/2014/chart" uri="{C3380CC4-5D6E-409C-BE32-E72D297353CC}">
              <c16:uniqueId val="{00000002-7820-4C27-AC7E-879560997986}"/>
            </c:ext>
          </c:extLst>
        </c:ser>
        <c:dLbls>
          <c:showLegendKey val="0"/>
          <c:showVal val="0"/>
          <c:showCatName val="0"/>
          <c:showSerName val="0"/>
          <c:showPercent val="0"/>
          <c:showBubbleSize val="0"/>
        </c:dLbls>
        <c:gapWidth val="150"/>
        <c:axId val="507161008"/>
        <c:axId val="507157088"/>
      </c:barChart>
      <c:catAx>
        <c:axId val="507161008"/>
        <c:scaling>
          <c:orientation val="minMax"/>
        </c:scaling>
        <c:delete val="0"/>
        <c:axPos val="b"/>
        <c:majorGridlines>
          <c:spPr>
            <a:ln w="3175">
              <a:solidFill>
                <a:srgbClr val="000000"/>
              </a:solidFill>
              <a:prstDash val="sysDash"/>
            </a:ln>
          </c:spPr>
        </c:majorGridlines>
        <c:title>
          <c:tx>
            <c:rich>
              <a:bodyPr/>
              <a:lstStyle/>
              <a:p>
                <a:pPr>
                  <a:defRPr sz="1100" b="0" i="0" u="none" strike="noStrike" baseline="0">
                    <a:solidFill>
                      <a:srgbClr val="000000"/>
                    </a:solidFill>
                    <a:latin typeface="ＭＳ 明朝"/>
                    <a:ea typeface="ＭＳ 明朝"/>
                    <a:cs typeface="ＭＳ 明朝"/>
                  </a:defRPr>
                </a:pPr>
                <a:r>
                  <a:rPr lang="ja-JP" altLang="en-US"/>
                  <a:t>（年月）</a:t>
                </a:r>
              </a:p>
            </c:rich>
          </c:tx>
          <c:layout>
            <c:manualLayout>
              <c:xMode val="edge"/>
              <c:yMode val="edge"/>
              <c:x val="0.8920545795788053"/>
              <c:y val="0.95494550456314542"/>
            </c:manualLayout>
          </c:layout>
          <c:overlay val="0"/>
          <c:spPr>
            <a:noFill/>
            <a:ln w="25400">
              <a:noFill/>
            </a:ln>
          </c:spPr>
        </c:title>
        <c:numFmt formatCode="yyyy&quot;年&quot;m&quot;月&quot;;@" sourceLinked="0"/>
        <c:majorTickMark val="in"/>
        <c:minorTickMark val="none"/>
        <c:tickLblPos val="nextTo"/>
        <c:spPr>
          <a:ln w="12700">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507157088"/>
        <c:crosses val="autoZero"/>
        <c:auto val="0"/>
        <c:lblAlgn val="ctr"/>
        <c:lblOffset val="100"/>
        <c:tickLblSkip val="1"/>
        <c:tickMarkSkip val="1"/>
        <c:noMultiLvlLbl val="0"/>
      </c:catAx>
      <c:valAx>
        <c:axId val="507157088"/>
        <c:scaling>
          <c:orientation val="minMax"/>
          <c:min val="0"/>
        </c:scaling>
        <c:delete val="0"/>
        <c:axPos val="l"/>
        <c:majorGridlines>
          <c:spPr>
            <a:ln w="3175">
              <a:solidFill>
                <a:srgbClr val="000000"/>
              </a:solidFill>
              <a:prstDash val="sysDash"/>
            </a:ln>
          </c:spPr>
        </c:majorGridlines>
        <c:title>
          <c:tx>
            <c:rich>
              <a:bodyPr rot="0" vert="horz"/>
              <a:lstStyle/>
              <a:p>
                <a:pPr algn="l">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明朝"/>
                    <a:ea typeface="ＭＳ 明朝"/>
                  </a:rPr>
                  <a:t>予想最大</a:t>
                </a:r>
              </a:p>
              <a:p>
                <a:pPr algn="l">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明朝"/>
                    <a:ea typeface="ＭＳ 明朝"/>
                  </a:rPr>
                  <a:t>需要電力(kW)</a:t>
                </a:r>
              </a:p>
            </c:rich>
          </c:tx>
          <c:layout>
            <c:manualLayout>
              <c:xMode val="edge"/>
              <c:yMode val="edge"/>
              <c:x val="2.9984931426177797E-2"/>
              <c:y val="8.5714302631898387E-2"/>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507161008"/>
        <c:crosses val="autoZero"/>
        <c:crossBetween val="between"/>
      </c:valAx>
      <c:spPr>
        <a:solidFill>
          <a:srgbClr val="FFFFCC"/>
        </a:solidFill>
        <a:ln w="12700">
          <a:solidFill>
            <a:srgbClr val="FFFF99"/>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0.82" l="0.75" r="0.56000000000000005" t="0.78" header="0.5" footer="0.5"/>
    <c:pageSetup paperSize="9" orientation="portrait" horizont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52567975830816"/>
          <c:y val="0.13450944396740841"/>
          <c:w val="0.80664652567975825"/>
          <c:h val="0.74090447824670869"/>
        </c:manualLayout>
      </c:layout>
      <c:lineChart>
        <c:grouping val="standard"/>
        <c:varyColors val="0"/>
        <c:ser>
          <c:idx val="0"/>
          <c:order val="0"/>
          <c:spPr>
            <a:ln w="25400">
              <a:solidFill>
                <a:srgbClr val="0000FF"/>
              </a:solidFill>
              <a:prstDash val="solid"/>
            </a:ln>
          </c:spPr>
          <c:marker>
            <c:symbol val="circle"/>
            <c:size val="8"/>
            <c:spPr>
              <a:solidFill>
                <a:srgbClr val="0000FF"/>
              </a:solidFill>
              <a:ln>
                <a:solidFill>
                  <a:srgbClr val="0000FF"/>
                </a:solidFill>
                <a:prstDash val="solid"/>
              </a:ln>
            </c:spPr>
          </c:marker>
          <c:cat>
            <c:strRef>
              <c:f>使用計画入力リスト!$C$16:$Z$16</c:f>
              <c:strCache>
                <c:ptCount val="24"/>
                <c:pt idx="0">
                  <c:v>1時</c:v>
                </c:pt>
                <c:pt idx="1">
                  <c:v>2時</c:v>
                </c:pt>
                <c:pt idx="2">
                  <c:v>3時</c:v>
                </c:pt>
                <c:pt idx="3">
                  <c:v>4時</c:v>
                </c:pt>
                <c:pt idx="4">
                  <c:v>5時</c:v>
                </c:pt>
                <c:pt idx="5">
                  <c:v>6時</c:v>
                </c:pt>
                <c:pt idx="6">
                  <c:v>7時</c:v>
                </c:pt>
                <c:pt idx="7">
                  <c:v>8時</c:v>
                </c:pt>
                <c:pt idx="8">
                  <c:v>9時</c:v>
                </c:pt>
                <c:pt idx="9">
                  <c:v>10時</c:v>
                </c:pt>
                <c:pt idx="10">
                  <c:v>11時</c:v>
                </c:pt>
                <c:pt idx="11">
                  <c:v>12時</c:v>
                </c:pt>
                <c:pt idx="12">
                  <c:v>13時</c:v>
                </c:pt>
                <c:pt idx="13">
                  <c:v>14時</c:v>
                </c:pt>
                <c:pt idx="14">
                  <c:v>15時</c:v>
                </c:pt>
                <c:pt idx="15">
                  <c:v>16時</c:v>
                </c:pt>
                <c:pt idx="16">
                  <c:v>17時</c:v>
                </c:pt>
                <c:pt idx="17">
                  <c:v>18時</c:v>
                </c:pt>
                <c:pt idx="18">
                  <c:v>19時</c:v>
                </c:pt>
                <c:pt idx="19">
                  <c:v>20時</c:v>
                </c:pt>
                <c:pt idx="20">
                  <c:v>21時</c:v>
                </c:pt>
                <c:pt idx="21">
                  <c:v>22時</c:v>
                </c:pt>
                <c:pt idx="22">
                  <c:v>23時</c:v>
                </c:pt>
                <c:pt idx="23">
                  <c:v>24時</c:v>
                </c:pt>
              </c:strCache>
            </c:strRef>
          </c:cat>
          <c:val>
            <c:numRef>
              <c:f>使用計画入力リスト!$C$17:$Z$17</c:f>
              <c:numCache>
                <c:formatCode>#,##0_);[Red]\(#,##0\)</c:formatCode>
                <c:ptCount val="24"/>
              </c:numCache>
            </c:numRef>
          </c:val>
          <c:smooth val="0"/>
          <c:extLst>
            <c:ext xmlns:c16="http://schemas.microsoft.com/office/drawing/2014/chart" uri="{C3380CC4-5D6E-409C-BE32-E72D297353CC}">
              <c16:uniqueId val="{00000000-56A9-4418-A58B-8656EFD31840}"/>
            </c:ext>
          </c:extLst>
        </c:ser>
        <c:dLbls>
          <c:showLegendKey val="0"/>
          <c:showVal val="0"/>
          <c:showCatName val="0"/>
          <c:showSerName val="0"/>
          <c:showPercent val="0"/>
          <c:showBubbleSize val="0"/>
        </c:dLbls>
        <c:marker val="1"/>
        <c:smooth val="0"/>
        <c:axId val="507158656"/>
        <c:axId val="507159048"/>
      </c:lineChart>
      <c:catAx>
        <c:axId val="507158656"/>
        <c:scaling>
          <c:orientation val="minMax"/>
        </c:scaling>
        <c:delete val="0"/>
        <c:axPos val="b"/>
        <c:majorGridlines>
          <c:spPr>
            <a:ln w="3175">
              <a:solidFill>
                <a:srgbClr val="000000"/>
              </a:solidFill>
              <a:prstDash val="sysDash"/>
            </a:ln>
          </c:spPr>
        </c:majorGridlines>
        <c:title>
          <c:tx>
            <c:rich>
              <a:bodyPr/>
              <a:lstStyle/>
              <a:p>
                <a:pPr>
                  <a:defRPr sz="1100" b="0" i="0" u="none" strike="noStrike" baseline="0">
                    <a:solidFill>
                      <a:srgbClr val="000000"/>
                    </a:solidFill>
                    <a:latin typeface="ＭＳ 明朝"/>
                    <a:ea typeface="ＭＳ 明朝"/>
                    <a:cs typeface="ＭＳ 明朝"/>
                  </a:defRPr>
                </a:pPr>
                <a:r>
                  <a:rPr lang="ja-JP" altLang="en-US"/>
                  <a:t>（時）</a:t>
                </a:r>
              </a:p>
            </c:rich>
          </c:tx>
          <c:layout>
            <c:manualLayout>
              <c:xMode val="edge"/>
              <c:yMode val="edge"/>
              <c:x val="0.90483389055849617"/>
              <c:y val="0.94156610179162392"/>
            </c:manualLayout>
          </c:layout>
          <c:overlay val="0"/>
          <c:spPr>
            <a:noFill/>
            <a:ln w="25400">
              <a:noFill/>
            </a:ln>
          </c:spPr>
        </c:title>
        <c:numFmt formatCode="General" sourceLinked="1"/>
        <c:majorTickMark val="cross"/>
        <c:minorTickMark val="none"/>
        <c:tickLblPos val="nextTo"/>
        <c:spPr>
          <a:ln w="12700">
            <a:solidFill>
              <a:srgbClr val="000000"/>
            </a:solidFill>
            <a:prstDash val="solid"/>
          </a:ln>
        </c:spPr>
        <c:txPr>
          <a:bodyPr rot="-2700000" vert="horz"/>
          <a:lstStyle/>
          <a:p>
            <a:pPr>
              <a:defRPr sz="1000" b="0" i="0" u="none" strike="noStrike" baseline="0">
                <a:solidFill>
                  <a:srgbClr val="000000"/>
                </a:solidFill>
                <a:latin typeface="ＭＳ 明朝"/>
                <a:ea typeface="ＭＳ 明朝"/>
                <a:cs typeface="ＭＳ 明朝"/>
              </a:defRPr>
            </a:pPr>
            <a:endParaRPr lang="ja-JP"/>
          </a:p>
        </c:txPr>
        <c:crossAx val="507159048"/>
        <c:crosses val="autoZero"/>
        <c:auto val="0"/>
        <c:lblAlgn val="ctr"/>
        <c:lblOffset val="100"/>
        <c:tickLblSkip val="1"/>
        <c:tickMarkSkip val="1"/>
        <c:noMultiLvlLbl val="0"/>
      </c:catAx>
      <c:valAx>
        <c:axId val="507159048"/>
        <c:scaling>
          <c:orientation val="minMax"/>
          <c:min val="0"/>
        </c:scaling>
        <c:delete val="0"/>
        <c:axPos val="l"/>
        <c:majorGridlines>
          <c:spPr>
            <a:ln w="3175">
              <a:solidFill>
                <a:srgbClr val="000000"/>
              </a:solidFill>
              <a:prstDash val="sysDash"/>
            </a:ln>
          </c:spPr>
        </c:majorGridlines>
        <c:numFmt formatCode="#,##0_);[Red]\(#,##0\)" sourceLinked="1"/>
        <c:majorTickMark val="cross"/>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507158656"/>
        <c:crosses val="autoZero"/>
        <c:crossBetween val="midCat"/>
      </c:valAx>
      <c:spPr>
        <a:solidFill>
          <a:srgbClr val="FFFFCC"/>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0.78" l="0.75" r="0.62" t="0.88" header="0.5" footer="0.5"/>
    <c:pageSetup paperSize="9" orientation="portrait" horizont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495431</xdr:colOff>
      <xdr:row>72</xdr:row>
      <xdr:rowOff>3118</xdr:rowOff>
    </xdr:from>
    <xdr:to>
      <xdr:col>0</xdr:col>
      <xdr:colOff>6538423</xdr:colOff>
      <xdr:row>125</xdr:row>
      <xdr:rowOff>33806</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431" y="22367818"/>
          <a:ext cx="6042992" cy="9117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634365</xdr:colOff>
      <xdr:row>50</xdr:row>
      <xdr:rowOff>341</xdr:rowOff>
    </xdr:from>
    <xdr:to>
      <xdr:col>7</xdr:col>
      <xdr:colOff>45642</xdr:colOff>
      <xdr:row>50</xdr:row>
      <xdr:rowOff>341</xdr:rowOff>
    </xdr:to>
    <xdr:sp macro="" textlink="">
      <xdr:nvSpPr>
        <xdr:cNvPr id="3" name="Text Box 112">
          <a:extLst>
            <a:ext uri="{FF2B5EF4-FFF2-40B4-BE49-F238E27FC236}">
              <a16:creationId xmlns:a16="http://schemas.microsoft.com/office/drawing/2014/main" id="{00000000-0008-0000-0000-000003000000}"/>
            </a:ext>
          </a:extLst>
        </xdr:cNvPr>
        <xdr:cNvSpPr txBox="1">
          <a:spLocks noChangeArrowheads="1"/>
        </xdr:cNvSpPr>
      </xdr:nvSpPr>
      <xdr:spPr bwMode="auto">
        <a:xfrm>
          <a:off x="634365" y="18335966"/>
          <a:ext cx="15346602"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受付時間：平日（月～金）の９時～17時　</a:t>
          </a:r>
          <a:r>
            <a:rPr lang="ja-JP" altLang="en-US" sz="800" b="0" i="0" u="none" strike="noStrike" baseline="0">
              <a:solidFill>
                <a:srgbClr val="000000"/>
              </a:solidFill>
              <a:latin typeface="ＭＳ Ｐゴシック"/>
              <a:ea typeface="ＭＳ Ｐゴシック"/>
            </a:rPr>
            <a:t>(お急ぎのご用件の場合は、左記時間以外でも電話を承っております)</a:t>
          </a:r>
        </a:p>
      </xdr:txBody>
    </xdr:sp>
    <xdr:clientData/>
  </xdr:twoCellAnchor>
  <xdr:twoCellAnchor>
    <xdr:from>
      <xdr:col>0</xdr:col>
      <xdr:colOff>0</xdr:colOff>
      <xdr:row>57</xdr:row>
      <xdr:rowOff>57646</xdr:rowOff>
    </xdr:from>
    <xdr:to>
      <xdr:col>0</xdr:col>
      <xdr:colOff>6640698</xdr:colOff>
      <xdr:row>57</xdr:row>
      <xdr:rowOff>57646</xdr:rowOff>
    </xdr:to>
    <xdr:sp macro="" textlink="">
      <xdr:nvSpPr>
        <xdr:cNvPr id="4" name="Text Box 112">
          <a:extLst>
            <a:ext uri="{FF2B5EF4-FFF2-40B4-BE49-F238E27FC236}">
              <a16:creationId xmlns:a16="http://schemas.microsoft.com/office/drawing/2014/main" id="{00000000-0008-0000-0000-000004000000}"/>
            </a:ext>
          </a:extLst>
        </xdr:cNvPr>
        <xdr:cNvSpPr txBox="1">
          <a:spLocks noChangeArrowheads="1"/>
        </xdr:cNvSpPr>
      </xdr:nvSpPr>
      <xdr:spPr bwMode="auto">
        <a:xfrm>
          <a:off x="0" y="19593421"/>
          <a:ext cx="664069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福岡県、大分県、熊本県の営業所は、九州電力から委託を受けた九電ネクストが運営しています。</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　 　なお、佐賀県、長崎県の営業所は</a:t>
          </a:r>
          <a:r>
            <a:rPr lang="en-US" altLang="ja-JP" sz="900" b="0" i="0" u="none" strike="noStrike" baseline="0">
              <a:solidFill>
                <a:sysClr val="windowText" lastClr="000000"/>
              </a:solidFill>
              <a:latin typeface="ＭＳ Ｐゴシック"/>
              <a:ea typeface="ＭＳ Ｐゴシック"/>
            </a:rPr>
            <a:t>2023</a:t>
          </a:r>
          <a:r>
            <a:rPr lang="ja-JP" altLang="en-US" sz="900" b="0" i="0" u="none" strike="noStrike" baseline="0">
              <a:solidFill>
                <a:sysClr val="windowText" lastClr="000000"/>
              </a:solidFill>
              <a:latin typeface="ＭＳ Ｐゴシック"/>
              <a:ea typeface="ＭＳ Ｐゴシック"/>
            </a:rPr>
            <a:t>年７月から、宮崎県、鹿児島県の営業所は</a:t>
          </a:r>
          <a:r>
            <a:rPr lang="en-US" altLang="ja-JP" sz="900" b="0" i="0" u="none" strike="noStrike" baseline="0">
              <a:solidFill>
                <a:sysClr val="windowText" lastClr="000000"/>
              </a:solidFill>
              <a:latin typeface="ＭＳ Ｐゴシック"/>
              <a:ea typeface="ＭＳ Ｐゴシック"/>
            </a:rPr>
            <a:t>2024</a:t>
          </a:r>
          <a:r>
            <a:rPr lang="ja-JP" altLang="en-US" sz="900" b="0" i="0" u="none" strike="noStrike" baseline="0">
              <a:solidFill>
                <a:sysClr val="windowText" lastClr="000000"/>
              </a:solidFill>
              <a:latin typeface="ＭＳ Ｐゴシック"/>
              <a:ea typeface="ＭＳ Ｐゴシック"/>
            </a:rPr>
            <a:t>年７月から、</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　　 九電ネクストの運営に変更となります。</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145676</xdr:colOff>
      <xdr:row>0</xdr:row>
      <xdr:rowOff>1</xdr:rowOff>
    </xdr:from>
    <xdr:to>
      <xdr:col>0</xdr:col>
      <xdr:colOff>7383726</xdr:colOff>
      <xdr:row>34</xdr:row>
      <xdr:rowOff>156883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676" y="1"/>
          <a:ext cx="7238050" cy="10653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145675</xdr:colOff>
      <xdr:row>35</xdr:row>
      <xdr:rowOff>100853</xdr:rowOff>
    </xdr:from>
    <xdr:to>
      <xdr:col>0</xdr:col>
      <xdr:colOff>7328646</xdr:colOff>
      <xdr:row>65</xdr:row>
      <xdr:rowOff>99176</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5675" y="10768853"/>
          <a:ext cx="7182971" cy="10494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476719</xdr:colOff>
      <xdr:row>76</xdr:row>
      <xdr:rowOff>171211</xdr:rowOff>
    </xdr:from>
    <xdr:to>
      <xdr:col>0</xdr:col>
      <xdr:colOff>6519711</xdr:colOff>
      <xdr:row>127</xdr:row>
      <xdr:rowOff>61903</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719" y="20816539"/>
          <a:ext cx="6042992" cy="8973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634365</xdr:colOff>
      <xdr:row>51</xdr:row>
      <xdr:rowOff>2213610</xdr:rowOff>
    </xdr:from>
    <xdr:to>
      <xdr:col>1</xdr:col>
      <xdr:colOff>45642</xdr:colOff>
      <xdr:row>51</xdr:row>
      <xdr:rowOff>2476958</xdr:rowOff>
    </xdr:to>
    <xdr:sp macro="" textlink="">
      <xdr:nvSpPr>
        <xdr:cNvPr id="3" name="Text Box 112">
          <a:extLst>
            <a:ext uri="{FF2B5EF4-FFF2-40B4-BE49-F238E27FC236}">
              <a16:creationId xmlns:a16="http://schemas.microsoft.com/office/drawing/2014/main" id="{00000000-0008-0000-0100-000003000000}"/>
            </a:ext>
          </a:extLst>
        </xdr:cNvPr>
        <xdr:cNvSpPr txBox="1">
          <a:spLocks noChangeArrowheads="1"/>
        </xdr:cNvSpPr>
      </xdr:nvSpPr>
      <xdr:spPr bwMode="auto">
        <a:xfrm>
          <a:off x="634365" y="6761756"/>
          <a:ext cx="656745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受付時間：平日（月～金）の９時～17時　</a:t>
          </a:r>
          <a:r>
            <a:rPr lang="ja-JP" altLang="en-US" sz="800" b="0" i="0" u="none" strike="noStrike" baseline="0">
              <a:solidFill>
                <a:srgbClr val="000000"/>
              </a:solidFill>
              <a:latin typeface="ＭＳ Ｐゴシック"/>
              <a:ea typeface="ＭＳ Ｐゴシック"/>
            </a:rPr>
            <a:t>(お急ぎのご用件の場合は、左記時間以外でも電話を承っております)</a:t>
          </a:r>
        </a:p>
      </xdr:txBody>
    </xdr:sp>
    <xdr:clientData/>
  </xdr:twoCellAnchor>
  <xdr:twoCellAnchor>
    <xdr:from>
      <xdr:col>0</xdr:col>
      <xdr:colOff>0</xdr:colOff>
      <xdr:row>59</xdr:row>
      <xdr:rowOff>57646</xdr:rowOff>
    </xdr:from>
    <xdr:to>
      <xdr:col>0</xdr:col>
      <xdr:colOff>6640698</xdr:colOff>
      <xdr:row>59</xdr:row>
      <xdr:rowOff>57646</xdr:rowOff>
    </xdr:to>
    <xdr:sp macro="" textlink="">
      <xdr:nvSpPr>
        <xdr:cNvPr id="4" name="Text Box 112">
          <a:extLst>
            <a:ext uri="{FF2B5EF4-FFF2-40B4-BE49-F238E27FC236}">
              <a16:creationId xmlns:a16="http://schemas.microsoft.com/office/drawing/2014/main" id="{00000000-0008-0000-0100-000004000000}"/>
            </a:ext>
          </a:extLst>
        </xdr:cNvPr>
        <xdr:cNvSpPr txBox="1">
          <a:spLocks noChangeArrowheads="1"/>
        </xdr:cNvSpPr>
      </xdr:nvSpPr>
      <xdr:spPr bwMode="auto">
        <a:xfrm>
          <a:off x="0" y="7762460"/>
          <a:ext cx="664069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福岡県、大分県、熊本県の営業所は、九州電力から委託を受けた九電ネクストが運営しています。</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　 　なお、佐賀県、長崎県の営業所は</a:t>
          </a:r>
          <a:r>
            <a:rPr lang="en-US" altLang="ja-JP" sz="900" b="0" i="0" u="none" strike="noStrike" baseline="0">
              <a:solidFill>
                <a:sysClr val="windowText" lastClr="000000"/>
              </a:solidFill>
              <a:latin typeface="ＭＳ Ｐゴシック"/>
              <a:ea typeface="ＭＳ Ｐゴシック"/>
            </a:rPr>
            <a:t>2023</a:t>
          </a:r>
          <a:r>
            <a:rPr lang="ja-JP" altLang="en-US" sz="900" b="0" i="0" u="none" strike="noStrike" baseline="0">
              <a:solidFill>
                <a:sysClr val="windowText" lastClr="000000"/>
              </a:solidFill>
              <a:latin typeface="ＭＳ Ｐゴシック"/>
              <a:ea typeface="ＭＳ Ｐゴシック"/>
            </a:rPr>
            <a:t>年７月から、宮崎県、鹿児島県の営業所は</a:t>
          </a:r>
          <a:r>
            <a:rPr lang="en-US" altLang="ja-JP" sz="900" b="0" i="0" u="none" strike="noStrike" baseline="0">
              <a:solidFill>
                <a:sysClr val="windowText" lastClr="000000"/>
              </a:solidFill>
              <a:latin typeface="ＭＳ Ｐゴシック"/>
              <a:ea typeface="ＭＳ Ｐゴシック"/>
            </a:rPr>
            <a:t>2024</a:t>
          </a:r>
          <a:r>
            <a:rPr lang="ja-JP" altLang="en-US" sz="900" b="0" i="0" u="none" strike="noStrike" baseline="0">
              <a:solidFill>
                <a:sysClr val="windowText" lastClr="000000"/>
              </a:solidFill>
              <a:latin typeface="ＭＳ Ｐゴシック"/>
              <a:ea typeface="ＭＳ Ｐゴシック"/>
            </a:rPr>
            <a:t>年７月から、</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　　 九電ネクストの運営に変更となります。</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156882</xdr:colOff>
      <xdr:row>0</xdr:row>
      <xdr:rowOff>0</xdr:rowOff>
    </xdr:from>
    <xdr:to>
      <xdr:col>0</xdr:col>
      <xdr:colOff>7259170</xdr:colOff>
      <xdr:row>37</xdr:row>
      <xdr:rowOff>165287</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882" y="0"/>
          <a:ext cx="7102288" cy="10452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168089</xdr:colOff>
      <xdr:row>38</xdr:row>
      <xdr:rowOff>100853</xdr:rowOff>
    </xdr:from>
    <xdr:to>
      <xdr:col>0</xdr:col>
      <xdr:colOff>7207064</xdr:colOff>
      <xdr:row>75</xdr:row>
      <xdr:rowOff>138953</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089" y="10555941"/>
          <a:ext cx="7038975" cy="1013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54</xdr:col>
      <xdr:colOff>55660</xdr:colOff>
      <xdr:row>23</xdr:row>
      <xdr:rowOff>15903</xdr:rowOff>
    </xdr:from>
    <xdr:to>
      <xdr:col>59</xdr:col>
      <xdr:colOff>47710</xdr:colOff>
      <xdr:row>27</xdr:row>
      <xdr:rowOff>63611</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496217" y="2059388"/>
          <a:ext cx="588397" cy="588397"/>
        </a:xfrm>
        <a:prstGeom prst="ellipse">
          <a:avLst/>
        </a:prstGeom>
        <a:noFill/>
        <a:ln>
          <a:solidFill>
            <a:srgbClr val="FF0000">
              <a:alpha val="51000"/>
            </a:srgb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alpha val="20000"/>
                </a:srgbClr>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95416</xdr:colOff>
      <xdr:row>9</xdr:row>
      <xdr:rowOff>47708</xdr:rowOff>
    </xdr:from>
    <xdr:to>
      <xdr:col>8</xdr:col>
      <xdr:colOff>262393</xdr:colOff>
      <xdr:row>12</xdr:row>
      <xdr:rowOff>166977</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4341413" y="2846567"/>
          <a:ext cx="1693627" cy="644055"/>
        </a:xfrm>
        <a:prstGeom prst="downArrow">
          <a:avLst>
            <a:gd name="adj1" fmla="val 50000"/>
            <a:gd name="adj2" fmla="val 51514"/>
          </a:avLst>
        </a:prstGeom>
        <a:solidFill>
          <a:srgbClr xmlns:mc="http://schemas.openxmlformats.org/markup-compatibility/2006" xmlns:a14="http://schemas.microsoft.com/office/drawing/2010/main" val="C0C0C0" mc:Ignorable="a14" a14:legacySpreadsheetColorIndex="22"/>
        </a:solidFill>
        <a:ln w="25400">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238539</xdr:colOff>
      <xdr:row>12</xdr:row>
      <xdr:rowOff>79513</xdr:rowOff>
    </xdr:from>
    <xdr:to>
      <xdr:col>1</xdr:col>
      <xdr:colOff>238539</xdr:colOff>
      <xdr:row>12</xdr:row>
      <xdr:rowOff>87464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310101</xdr:colOff>
      <xdr:row>4</xdr:row>
      <xdr:rowOff>31805</xdr:rowOff>
    </xdr:from>
    <xdr:to>
      <xdr:col>18</xdr:col>
      <xdr:colOff>318052</xdr:colOff>
      <xdr:row>54</xdr:row>
      <xdr:rowOff>127221</xdr:rowOff>
    </xdr:to>
    <xdr:graphicFrame macro="">
      <xdr:nvGraphicFramePr>
        <xdr:cNvPr id="3" name="グラフ 3">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71562</xdr:colOff>
      <xdr:row>15</xdr:row>
      <xdr:rowOff>127221</xdr:rowOff>
    </xdr:from>
    <xdr:ext cx="707666" cy="264560"/>
    <xdr:sp macro="" textlink="使用計画入力リスト!AD17">
      <xdr:nvSpPr>
        <xdr:cNvPr id="4" name="テキスト ボックス 3">
          <a:extLst>
            <a:ext uri="{FF2B5EF4-FFF2-40B4-BE49-F238E27FC236}">
              <a16:creationId xmlns:a16="http://schemas.microsoft.com/office/drawing/2014/main" id="{00000000-0008-0000-0600-000004000000}"/>
            </a:ext>
          </a:extLst>
        </xdr:cNvPr>
        <xdr:cNvSpPr txBox="1"/>
      </xdr:nvSpPr>
      <xdr:spPr>
        <a:xfrm>
          <a:off x="3077155" y="2631882"/>
          <a:ext cx="707666" cy="264560"/>
        </a:xfrm>
        <a:prstGeom prst="rect">
          <a:avLst/>
        </a:prstGeom>
        <a:solidFill>
          <a:schemeClr val="bg1"/>
        </a:solidFill>
        <a:ln>
          <a:solidFill>
            <a:srgbClr val="00008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FAF13441-4E9B-41EA-A460-096D5F3CAA1F}" type="TxLink">
            <a:rPr kumimoji="1" lang="en-US" altLang="en-US" sz="1100" b="0" i="0" u="none" strike="noStrike">
              <a:solidFill>
                <a:schemeClr val="tx1"/>
              </a:solidFill>
              <a:latin typeface="明朝"/>
            </a:rPr>
            <a:pPr/>
            <a:t>0kW</a:t>
          </a:fld>
          <a:endParaRPr kumimoji="1" lang="en-US" altLang="ja-JP" sz="1100">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31805</xdr:rowOff>
    </xdr:from>
    <xdr:to>
      <xdr:col>18</xdr:col>
      <xdr:colOff>294198</xdr:colOff>
      <xdr:row>54</xdr:row>
      <xdr:rowOff>95416</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214686</xdr:colOff>
      <xdr:row>14</xdr:row>
      <xdr:rowOff>55660</xdr:rowOff>
    </xdr:from>
    <xdr:ext cx="731520" cy="264560"/>
    <xdr:sp macro="" textlink="使用計画入力リスト!AE17">
      <xdr:nvSpPr>
        <xdr:cNvPr id="3" name="テキスト ボックス 2">
          <a:extLst>
            <a:ext uri="{FF2B5EF4-FFF2-40B4-BE49-F238E27FC236}">
              <a16:creationId xmlns:a16="http://schemas.microsoft.com/office/drawing/2014/main" id="{00000000-0008-0000-0700-000003000000}"/>
            </a:ext>
          </a:extLst>
        </xdr:cNvPr>
        <xdr:cNvSpPr txBox="1"/>
      </xdr:nvSpPr>
      <xdr:spPr>
        <a:xfrm>
          <a:off x="3554234" y="2393343"/>
          <a:ext cx="731520" cy="264560"/>
        </a:xfrm>
        <a:prstGeom prst="rect">
          <a:avLst/>
        </a:prstGeom>
        <a:solidFill>
          <a:schemeClr val="bg1"/>
        </a:solidFill>
        <a:ln>
          <a:solidFill>
            <a:srgbClr val="00008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98631583-8324-4CDC-B27F-F3B58D48940E}" type="TxLink">
            <a:rPr kumimoji="1" lang="en-US" altLang="en-US" sz="1100" b="0" i="0" u="none" strike="noStrike">
              <a:solidFill>
                <a:srgbClr val="000000"/>
              </a:solidFill>
              <a:latin typeface="明朝"/>
            </a:rPr>
            <a:pPr/>
            <a:t>0kW</a:t>
          </a:fld>
          <a:endParaRPr kumimoji="1" lang="en-US" altLang="ja-JP" sz="1100">
            <a:solidFill>
              <a:schemeClr val="tx1"/>
            </a:solidFill>
          </a:endParaRPr>
        </a:p>
      </xdr:txBody>
    </xdr:sp>
    <xdr:clientData/>
  </xdr:oneCellAnchor>
</xdr:wsDr>
</file>

<file path=xl/drawings/drawing7.xml><?xml version="1.0" encoding="utf-8"?>
<c:userShapes xmlns:c="http://schemas.openxmlformats.org/drawingml/2006/chart">
  <cdr:relSizeAnchor xmlns:cdr="http://schemas.openxmlformats.org/drawingml/2006/chartDrawing">
    <cdr:from>
      <cdr:x>0.26288</cdr:x>
      <cdr:y>0.02066</cdr:y>
    </cdr:from>
    <cdr:to>
      <cdr:x>0.84341</cdr:x>
      <cdr:y>0.0539</cdr:y>
    </cdr:to>
    <cdr:sp macro="" textlink="">
      <cdr:nvSpPr>
        <cdr:cNvPr id="3074" name="テキスト 2"/>
        <cdr:cNvSpPr txBox="1">
          <a:spLocks xmlns:a="http://schemas.openxmlformats.org/drawingml/2006/main" noChangeArrowheads="1"/>
        </cdr:cNvSpPr>
      </cdr:nvSpPr>
      <cdr:spPr bwMode="auto">
        <a:xfrm xmlns:a="http://schemas.openxmlformats.org/drawingml/2006/main">
          <a:off x="1569759" y="173835"/>
          <a:ext cx="3466591" cy="27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2860" rIns="27432" bIns="22860" anchor="ctr"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000000"/>
              </a:solidFill>
              <a:latin typeface="ＭＳ 明朝"/>
              <a:ea typeface="ＭＳ 明朝"/>
            </a:rPr>
            <a:t>〇受電開始後１年間の予想負荷曲線図(日)</a:t>
          </a:r>
        </a:p>
      </cdr:txBody>
    </cdr:sp>
  </cdr:relSizeAnchor>
  <cdr:relSizeAnchor xmlns:cdr="http://schemas.openxmlformats.org/drawingml/2006/chartDrawing">
    <cdr:from>
      <cdr:x>0.07594</cdr:x>
      <cdr:y>0.05149</cdr:y>
    </cdr:from>
    <cdr:to>
      <cdr:x>0.36978</cdr:x>
      <cdr:y>0.11627</cdr:y>
    </cdr:to>
    <cdr:sp macro="" textlink="">
      <cdr:nvSpPr>
        <cdr:cNvPr id="3075" name="テキスト 3"/>
        <cdr:cNvSpPr txBox="1">
          <a:spLocks xmlns:a="http://schemas.openxmlformats.org/drawingml/2006/main" noChangeArrowheads="1"/>
        </cdr:cNvSpPr>
      </cdr:nvSpPr>
      <cdr:spPr bwMode="auto">
        <a:xfrm xmlns:a="http://schemas.openxmlformats.org/drawingml/2006/main">
          <a:off x="154982" y="444259"/>
          <a:ext cx="1094689" cy="551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lnSpc>
              <a:spcPts val="1300"/>
            </a:lnSpc>
            <a:defRPr sz="1000"/>
          </a:pPr>
          <a:r>
            <a:rPr lang="ja-JP" altLang="en-US" sz="1100" b="0" i="0" u="none" strike="noStrike" baseline="0">
              <a:solidFill>
                <a:srgbClr val="000000"/>
              </a:solidFill>
              <a:latin typeface="ＭＳ 明朝"/>
              <a:ea typeface="ＭＳ 明朝"/>
            </a:rPr>
            <a:t>予想最大</a:t>
          </a:r>
        </a:p>
        <a:p xmlns:a="http://schemas.openxmlformats.org/drawingml/2006/main">
          <a:pPr algn="l" rtl="0">
            <a:lnSpc>
              <a:spcPts val="1300"/>
            </a:lnSpc>
            <a:defRPr sz="1000"/>
          </a:pPr>
          <a:r>
            <a:rPr lang="ja-JP" altLang="en-US" sz="1100" b="0" i="0" u="none" strike="noStrike" baseline="0">
              <a:solidFill>
                <a:srgbClr val="000000"/>
              </a:solidFill>
              <a:latin typeface="ＭＳ 明朝"/>
              <a:ea typeface="ＭＳ 明朝"/>
            </a:rPr>
            <a:t>需要電力(kW)</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ikuden.co.jp/tetsuzuki/oshiharai.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showGridLines="0" view="pageBreakPreview" zoomScale="85" zoomScaleNormal="100" zoomScaleSheetLayoutView="85" workbookViewId="0">
      <selection activeCell="A7" sqref="A7"/>
    </sheetView>
  </sheetViews>
  <sheetFormatPr defaultColWidth="8.88671875" defaultRowHeight="13.1"/>
  <cols>
    <col min="1" max="1" width="100" style="146" customWidth="1"/>
    <col min="2" max="2" width="1.21875" style="1" customWidth="1"/>
    <col min="3" max="3" width="31.6640625" style="1" customWidth="1"/>
    <col min="4" max="4" width="29.6640625" style="1" customWidth="1"/>
    <col min="5" max="5" width="24.44140625" style="1" customWidth="1"/>
    <col min="6" max="6" width="20.77734375" style="1" customWidth="1"/>
    <col min="7" max="7" width="1.33203125" style="1" customWidth="1"/>
    <col min="8" max="15" width="8.88671875" style="146"/>
    <col min="16" max="16" width="5.21875" style="146" customWidth="1"/>
    <col min="17" max="17" width="13.88671875" style="146" customWidth="1"/>
    <col min="18" max="16384" width="8.88671875" style="146"/>
  </cols>
  <sheetData>
    <row r="1" spans="1:6">
      <c r="A1" s="145"/>
    </row>
    <row r="2" spans="1:6" ht="19" thickBot="1">
      <c r="A2" s="147"/>
      <c r="C2" s="161" t="s">
        <v>394</v>
      </c>
      <c r="D2" s="162"/>
      <c r="E2" s="162"/>
      <c r="F2" s="162"/>
    </row>
    <row r="3" spans="1:6" ht="13.75" thickTop="1">
      <c r="A3" s="148"/>
    </row>
    <row r="4" spans="1:6" ht="23.25" customHeight="1" thickBot="1">
      <c r="A4" s="148"/>
      <c r="C4" s="163" t="s">
        <v>445</v>
      </c>
    </row>
    <row r="5" spans="1:6" ht="30.15">
      <c r="A5" s="148"/>
      <c r="C5" s="218" t="s">
        <v>396</v>
      </c>
      <c r="D5" s="219" t="s">
        <v>397</v>
      </c>
      <c r="E5" s="230" t="s">
        <v>398</v>
      </c>
      <c r="F5" s="231"/>
    </row>
    <row r="6" spans="1:6" ht="36.35" customHeight="1">
      <c r="A6" s="148"/>
      <c r="C6" s="173" t="s">
        <v>399</v>
      </c>
      <c r="D6" s="164" t="s">
        <v>400</v>
      </c>
      <c r="E6" s="232" t="s">
        <v>401</v>
      </c>
      <c r="F6" s="233"/>
    </row>
    <row r="7" spans="1:6" ht="36.35" customHeight="1">
      <c r="A7" s="148"/>
      <c r="C7" s="173" t="s">
        <v>402</v>
      </c>
      <c r="D7" s="164" t="s">
        <v>403</v>
      </c>
      <c r="E7" s="232" t="s">
        <v>404</v>
      </c>
      <c r="F7" s="233"/>
    </row>
    <row r="8" spans="1:6" ht="36.35" customHeight="1">
      <c r="A8" s="148"/>
      <c r="C8" s="173" t="s">
        <v>405</v>
      </c>
      <c r="D8" s="164" t="s">
        <v>406</v>
      </c>
      <c r="E8" s="232" t="s">
        <v>446</v>
      </c>
      <c r="F8" s="233"/>
    </row>
    <row r="9" spans="1:6" ht="36.35" customHeight="1" thickBot="1">
      <c r="A9" s="148"/>
      <c r="C9" s="234" t="s">
        <v>447</v>
      </c>
      <c r="D9" s="235"/>
      <c r="E9" s="220"/>
      <c r="F9" s="175"/>
    </row>
    <row r="10" spans="1:6">
      <c r="A10" s="148"/>
    </row>
    <row r="11" spans="1:6" ht="27.85" customHeight="1" thickBot="1">
      <c r="A11" s="148"/>
      <c r="C11" s="163" t="s">
        <v>448</v>
      </c>
    </row>
    <row r="12" spans="1:6" ht="32.75" customHeight="1" thickBot="1">
      <c r="A12" s="148"/>
      <c r="C12" s="178" t="s">
        <v>408</v>
      </c>
      <c r="D12" s="179" t="s">
        <v>409</v>
      </c>
      <c r="E12" s="236" t="s">
        <v>410</v>
      </c>
      <c r="F12" s="237"/>
    </row>
    <row r="13" spans="1:6" ht="25.2" customHeight="1">
      <c r="A13" s="148"/>
      <c r="C13" s="185" t="s">
        <v>399</v>
      </c>
      <c r="D13" s="186" t="s">
        <v>449</v>
      </c>
      <c r="E13" s="221" t="s">
        <v>411</v>
      </c>
      <c r="F13" s="187" t="s">
        <v>450</v>
      </c>
    </row>
    <row r="14" spans="1:6" ht="25.2" customHeight="1">
      <c r="A14" s="148"/>
      <c r="C14" s="188"/>
      <c r="D14" s="189"/>
      <c r="E14" s="222" t="s">
        <v>412</v>
      </c>
      <c r="F14" s="190" t="s">
        <v>451</v>
      </c>
    </row>
    <row r="15" spans="1:6" ht="25.2" customHeight="1">
      <c r="A15" s="148"/>
      <c r="C15" s="191" t="s">
        <v>452</v>
      </c>
      <c r="D15" s="192" t="s">
        <v>449</v>
      </c>
      <c r="E15" s="223" t="s">
        <v>413</v>
      </c>
      <c r="F15" s="165" t="s">
        <v>453</v>
      </c>
    </row>
    <row r="16" spans="1:6" ht="25.2" customHeight="1">
      <c r="A16" s="148"/>
      <c r="C16" s="180"/>
      <c r="D16" s="183"/>
      <c r="E16" s="223" t="s">
        <v>414</v>
      </c>
      <c r="F16" s="165" t="s">
        <v>453</v>
      </c>
    </row>
    <row r="17" spans="1:6" ht="25.2" customHeight="1">
      <c r="A17" s="148"/>
      <c r="C17" s="180"/>
      <c r="D17" s="183"/>
      <c r="E17" s="223" t="s">
        <v>415</v>
      </c>
      <c r="F17" s="165" t="s">
        <v>454</v>
      </c>
    </row>
    <row r="18" spans="1:6" ht="25.2" customHeight="1">
      <c r="A18" s="148"/>
      <c r="C18" s="188"/>
      <c r="D18" s="189"/>
      <c r="E18" s="222" t="s">
        <v>416</v>
      </c>
      <c r="F18" s="190" t="s">
        <v>456</v>
      </c>
    </row>
    <row r="19" spans="1:6" ht="25.2" customHeight="1">
      <c r="A19" s="148"/>
      <c r="C19" s="191" t="s">
        <v>417</v>
      </c>
      <c r="D19" s="192" t="s">
        <v>457</v>
      </c>
      <c r="E19" s="224" t="s">
        <v>411</v>
      </c>
      <c r="F19" s="193" t="s">
        <v>458</v>
      </c>
    </row>
    <row r="20" spans="1:6" ht="25.2" customHeight="1">
      <c r="A20" s="148"/>
      <c r="C20" s="194" t="s">
        <v>418</v>
      </c>
      <c r="D20" s="189"/>
      <c r="E20" s="222" t="s">
        <v>412</v>
      </c>
      <c r="F20" s="190" t="s">
        <v>459</v>
      </c>
    </row>
    <row r="21" spans="1:6" ht="25.2" customHeight="1">
      <c r="A21" s="148"/>
      <c r="C21" s="191" t="s">
        <v>419</v>
      </c>
      <c r="D21" s="192" t="s">
        <v>460</v>
      </c>
      <c r="E21" s="224" t="s">
        <v>411</v>
      </c>
      <c r="F21" s="193" t="s">
        <v>462</v>
      </c>
    </row>
    <row r="22" spans="1:6" ht="25.2" customHeight="1">
      <c r="A22" s="148"/>
      <c r="C22" s="195" t="s">
        <v>420</v>
      </c>
      <c r="D22" s="189"/>
      <c r="E22" s="222" t="s">
        <v>412</v>
      </c>
      <c r="F22" s="190" t="s">
        <v>461</v>
      </c>
    </row>
    <row r="23" spans="1:6" ht="25.2" customHeight="1">
      <c r="A23" s="148"/>
      <c r="C23" s="191" t="s">
        <v>421</v>
      </c>
      <c r="D23" s="192" t="s">
        <v>463</v>
      </c>
      <c r="E23" s="224" t="s">
        <v>413</v>
      </c>
      <c r="F23" s="193" t="s">
        <v>464</v>
      </c>
    </row>
    <row r="24" spans="1:6" ht="25.2" customHeight="1">
      <c r="A24" s="148"/>
      <c r="C24" s="181" t="s">
        <v>418</v>
      </c>
      <c r="D24" s="183"/>
      <c r="E24" s="223" t="s">
        <v>414</v>
      </c>
      <c r="F24" s="165" t="s">
        <v>465</v>
      </c>
    </row>
    <row r="25" spans="1:6" ht="25.2" customHeight="1">
      <c r="A25" s="148"/>
      <c r="C25" s="180"/>
      <c r="D25" s="183"/>
      <c r="E25" s="223" t="s">
        <v>415</v>
      </c>
      <c r="F25" s="165" t="s">
        <v>465</v>
      </c>
    </row>
    <row r="26" spans="1:6" ht="25.2" customHeight="1">
      <c r="A26" s="148"/>
      <c r="C26" s="188"/>
      <c r="D26" s="189"/>
      <c r="E26" s="222" t="s">
        <v>416</v>
      </c>
      <c r="F26" s="190" t="s">
        <v>455</v>
      </c>
    </row>
    <row r="27" spans="1:6" ht="25.2" customHeight="1">
      <c r="A27" s="149"/>
      <c r="C27" s="180" t="s">
        <v>422</v>
      </c>
      <c r="D27" s="192" t="s">
        <v>460</v>
      </c>
      <c r="E27" s="223" t="s">
        <v>413</v>
      </c>
      <c r="F27" s="165" t="s">
        <v>466</v>
      </c>
    </row>
    <row r="28" spans="1:6" ht="25.2" customHeight="1">
      <c r="A28" s="149"/>
      <c r="C28" s="181" t="s">
        <v>420</v>
      </c>
      <c r="D28" s="183"/>
      <c r="E28" s="223" t="s">
        <v>414</v>
      </c>
      <c r="F28" s="165" t="s">
        <v>467</v>
      </c>
    </row>
    <row r="29" spans="1:6" ht="25.2" customHeight="1">
      <c r="A29" s="149"/>
      <c r="C29" s="180"/>
      <c r="D29" s="183"/>
      <c r="E29" s="223" t="s">
        <v>415</v>
      </c>
      <c r="F29" s="165" t="s">
        <v>467</v>
      </c>
    </row>
    <row r="30" spans="1:6" ht="25.2" customHeight="1" thickBot="1">
      <c r="A30" s="148"/>
      <c r="C30" s="182"/>
      <c r="D30" s="184"/>
      <c r="E30" s="225" t="s">
        <v>416</v>
      </c>
      <c r="F30" s="166" t="s">
        <v>456</v>
      </c>
    </row>
    <row r="31" spans="1:6" ht="14.4">
      <c r="A31" s="148"/>
      <c r="C31" s="167"/>
    </row>
    <row r="32" spans="1:6" ht="14.4">
      <c r="A32" s="148"/>
      <c r="C32" s="167"/>
    </row>
    <row r="33" spans="1:6" ht="20.65" customHeight="1">
      <c r="A33" s="148"/>
    </row>
    <row r="34" spans="1:6">
      <c r="A34" s="148"/>
      <c r="C34" s="168" t="s">
        <v>468</v>
      </c>
      <c r="F34" s="169" t="s">
        <v>424</v>
      </c>
    </row>
    <row r="35" spans="1:6">
      <c r="A35" s="148"/>
    </row>
    <row r="36" spans="1:6" ht="304.85000000000002" customHeight="1">
      <c r="A36" s="148"/>
      <c r="C36" s="227" t="s">
        <v>469</v>
      </c>
      <c r="D36" s="227"/>
      <c r="E36" s="227"/>
      <c r="F36" s="227"/>
    </row>
    <row r="37" spans="1:6" ht="16.399999999999999">
      <c r="A37" s="148"/>
      <c r="C37" s="228"/>
      <c r="D37" s="228"/>
    </row>
    <row r="38" spans="1:6">
      <c r="A38" s="148"/>
    </row>
    <row r="39" spans="1:6" ht="120.3" customHeight="1">
      <c r="A39" s="148"/>
      <c r="C39" s="229"/>
      <c r="D39" s="229"/>
      <c r="E39" s="229"/>
      <c r="F39" s="229"/>
    </row>
    <row r="40" spans="1:6">
      <c r="A40" s="148"/>
    </row>
    <row r="41" spans="1:6">
      <c r="A41" s="148"/>
    </row>
    <row r="42" spans="1:6">
      <c r="A42" s="148"/>
    </row>
    <row r="43" spans="1:6">
      <c r="A43" s="148"/>
    </row>
    <row r="44" spans="1:6">
      <c r="A44" s="148"/>
    </row>
    <row r="45" spans="1:6">
      <c r="A45" s="148"/>
    </row>
    <row r="46" spans="1:6">
      <c r="A46" s="148"/>
    </row>
    <row r="47" spans="1:6">
      <c r="A47" s="148"/>
    </row>
    <row r="48" spans="1:6">
      <c r="A48" s="148"/>
    </row>
    <row r="49" spans="1:1">
      <c r="A49" s="148"/>
    </row>
    <row r="50" spans="1:1">
      <c r="A50" s="147"/>
    </row>
    <row r="51" spans="1:1">
      <c r="A51" s="147"/>
    </row>
    <row r="52" spans="1:1">
      <c r="A52" s="147"/>
    </row>
    <row r="53" spans="1:1">
      <c r="A53" s="147"/>
    </row>
    <row r="54" spans="1:1">
      <c r="A54" s="147"/>
    </row>
    <row r="64" spans="1:1" ht="33.9" customHeight="1"/>
    <row r="70" spans="3:6">
      <c r="C70" s="168" t="s">
        <v>468</v>
      </c>
      <c r="F70" s="170" t="s">
        <v>470</v>
      </c>
    </row>
  </sheetData>
  <sheetProtection selectLockedCells="1" selectUnlockedCells="1"/>
  <mergeCells count="9">
    <mergeCell ref="C36:F36"/>
    <mergeCell ref="C37:D37"/>
    <mergeCell ref="C39:F39"/>
    <mergeCell ref="E5:F5"/>
    <mergeCell ref="E6:F6"/>
    <mergeCell ref="E7:F7"/>
    <mergeCell ref="E8:F8"/>
    <mergeCell ref="C9:D9"/>
    <mergeCell ref="E12:F12"/>
  </mergeCells>
  <phoneticPr fontId="2"/>
  <printOptions horizontalCentered="1" verticalCentered="1"/>
  <pageMargins left="0" right="0" top="0.15748031496062992" bottom="0.19685039370078741" header="0" footer="0"/>
  <pageSetup paperSize="9" scale="94" orientation="portrait" r:id="rId1"/>
  <rowBreaks count="3" manualBreakCount="3">
    <brk id="35" max="16383" man="1"/>
    <brk id="70" max="16383" man="1"/>
    <brk id="142" max="6"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78"/>
  <sheetViews>
    <sheetView showGridLines="0" view="pageBreakPreview" zoomScale="85" zoomScaleNormal="85" zoomScaleSheetLayoutView="85" workbookViewId="0">
      <selection activeCell="C39" sqref="C39"/>
    </sheetView>
  </sheetViews>
  <sheetFormatPr defaultColWidth="8.88671875" defaultRowHeight="13.1"/>
  <cols>
    <col min="1" max="1" width="100" style="146" customWidth="1"/>
    <col min="2" max="2" width="1.21875" style="1" customWidth="1"/>
    <col min="3" max="3" width="31.6640625" style="1" customWidth="1"/>
    <col min="4" max="4" width="29.6640625" style="1" customWidth="1"/>
    <col min="5" max="5" width="24.44140625" style="1" customWidth="1"/>
    <col min="6" max="6" width="20.77734375" style="1" customWidth="1"/>
    <col min="7" max="7" width="1.33203125" style="1" customWidth="1"/>
    <col min="8" max="9" width="8.88671875" style="146"/>
    <col min="10" max="10" width="5.21875" style="146" customWidth="1"/>
    <col min="11" max="11" width="13.88671875" style="146" customWidth="1"/>
    <col min="12" max="16384" width="8.88671875" style="146"/>
  </cols>
  <sheetData>
    <row r="1" spans="1:6">
      <c r="A1" s="145"/>
    </row>
    <row r="2" spans="1:6" ht="19" thickBot="1">
      <c r="A2" s="147"/>
      <c r="C2" s="161" t="s">
        <v>444</v>
      </c>
      <c r="D2" s="162"/>
      <c r="E2" s="162"/>
      <c r="F2" s="162"/>
    </row>
    <row r="3" spans="1:6" ht="13.75" thickTop="1">
      <c r="A3" s="148"/>
    </row>
    <row r="4" spans="1:6" ht="24.75" customHeight="1" thickBot="1">
      <c r="A4" s="148"/>
      <c r="C4" s="163" t="s">
        <v>395</v>
      </c>
    </row>
    <row r="5" spans="1:6" ht="30.8" thickBot="1">
      <c r="A5" s="148"/>
      <c r="C5" s="178" t="s">
        <v>396</v>
      </c>
      <c r="D5" s="179" t="s">
        <v>397</v>
      </c>
      <c r="E5" s="246" t="s">
        <v>398</v>
      </c>
      <c r="F5" s="247"/>
    </row>
    <row r="6" spans="1:6" ht="36.35" customHeight="1">
      <c r="A6" s="148"/>
      <c r="C6" s="176" t="s">
        <v>431</v>
      </c>
      <c r="D6" s="177" t="s">
        <v>436</v>
      </c>
      <c r="E6" s="248" t="s">
        <v>401</v>
      </c>
      <c r="F6" s="249"/>
    </row>
    <row r="7" spans="1:6" ht="36.35" customHeight="1">
      <c r="A7" s="148"/>
      <c r="C7" s="173" t="s">
        <v>432</v>
      </c>
      <c r="D7" s="164" t="s">
        <v>435</v>
      </c>
      <c r="E7" s="250" t="s">
        <v>404</v>
      </c>
      <c r="F7" s="251"/>
    </row>
    <row r="8" spans="1:6" ht="36.35" customHeight="1">
      <c r="A8" s="148"/>
      <c r="C8" s="173" t="s">
        <v>433</v>
      </c>
      <c r="D8" s="164" t="s">
        <v>434</v>
      </c>
      <c r="E8" s="250" t="s">
        <v>407</v>
      </c>
      <c r="F8" s="251"/>
    </row>
    <row r="9" spans="1:6" ht="36.35" customHeight="1" thickBot="1">
      <c r="A9" s="148"/>
      <c r="C9" s="252" t="s">
        <v>471</v>
      </c>
      <c r="D9" s="253"/>
      <c r="E9" s="174"/>
      <c r="F9" s="175"/>
    </row>
    <row r="10" spans="1:6">
      <c r="A10" s="148"/>
    </row>
    <row r="11" spans="1:6" ht="27" customHeight="1" thickBot="1">
      <c r="A11" s="148"/>
      <c r="C11" s="217" t="s">
        <v>443</v>
      </c>
    </row>
    <row r="12" spans="1:6" ht="32.75" customHeight="1" thickBot="1">
      <c r="A12" s="148"/>
      <c r="C12" s="201" t="s">
        <v>408</v>
      </c>
      <c r="D12" s="202" t="s">
        <v>409</v>
      </c>
      <c r="E12" s="238" t="s">
        <v>410</v>
      </c>
      <c r="F12" s="239"/>
    </row>
    <row r="13" spans="1:6" ht="25.2" customHeight="1">
      <c r="A13" s="148"/>
      <c r="C13" s="205" t="s">
        <v>426</v>
      </c>
      <c r="D13" s="206" t="s">
        <v>473</v>
      </c>
      <c r="E13" s="207" t="s">
        <v>437</v>
      </c>
      <c r="F13" s="208" t="s">
        <v>475</v>
      </c>
    </row>
    <row r="14" spans="1:6" ht="25.2" customHeight="1">
      <c r="A14" s="148"/>
      <c r="C14" s="209"/>
      <c r="D14" s="210"/>
      <c r="E14" s="211" t="s">
        <v>438</v>
      </c>
      <c r="F14" s="212" t="s">
        <v>476</v>
      </c>
    </row>
    <row r="15" spans="1:6" ht="25.2" customHeight="1">
      <c r="A15" s="148"/>
      <c r="C15" s="213" t="s">
        <v>428</v>
      </c>
      <c r="D15" s="240" t="s">
        <v>474</v>
      </c>
      <c r="E15" s="242" t="s">
        <v>439</v>
      </c>
      <c r="F15" s="244" t="s">
        <v>477</v>
      </c>
    </row>
    <row r="16" spans="1:6" ht="25.2" customHeight="1">
      <c r="A16" s="148"/>
      <c r="C16" s="198" t="s">
        <v>429</v>
      </c>
      <c r="D16" s="241"/>
      <c r="E16" s="243"/>
      <c r="F16" s="245"/>
    </row>
    <row r="17" spans="1:6" ht="25.2" customHeight="1">
      <c r="A17" s="148"/>
      <c r="C17" s="196"/>
      <c r="D17" s="203"/>
      <c r="E17" s="197" t="s">
        <v>440</v>
      </c>
      <c r="F17" s="171" t="s">
        <v>478</v>
      </c>
    </row>
    <row r="18" spans="1:6" ht="25.2" customHeight="1">
      <c r="A18" s="148"/>
      <c r="C18" s="196"/>
      <c r="D18" s="203"/>
      <c r="E18" s="197" t="s">
        <v>441</v>
      </c>
      <c r="F18" s="171" t="s">
        <v>479</v>
      </c>
    </row>
    <row r="19" spans="1:6" ht="25.2" customHeight="1">
      <c r="A19" s="148"/>
      <c r="C19" s="209"/>
      <c r="D19" s="210"/>
      <c r="E19" s="211" t="s">
        <v>442</v>
      </c>
      <c r="F19" s="212" t="s">
        <v>480</v>
      </c>
    </row>
    <row r="20" spans="1:6" ht="25.2" customHeight="1">
      <c r="A20" s="148"/>
      <c r="C20" s="213" t="s">
        <v>427</v>
      </c>
      <c r="D20" s="214" t="s">
        <v>472</v>
      </c>
      <c r="E20" s="215" t="s">
        <v>437</v>
      </c>
      <c r="F20" s="216" t="s">
        <v>481</v>
      </c>
    </row>
    <row r="21" spans="1:6" ht="25.2" customHeight="1">
      <c r="A21" s="148"/>
      <c r="C21" s="209"/>
      <c r="D21" s="210"/>
      <c r="E21" s="211" t="s">
        <v>438</v>
      </c>
      <c r="F21" s="212" t="s">
        <v>482</v>
      </c>
    </row>
    <row r="22" spans="1:6" ht="25.2" customHeight="1">
      <c r="A22" s="148"/>
      <c r="C22" s="196" t="s">
        <v>430</v>
      </c>
      <c r="D22" s="241" t="s">
        <v>472</v>
      </c>
      <c r="E22" s="243" t="s">
        <v>439</v>
      </c>
      <c r="F22" s="245" t="s">
        <v>483</v>
      </c>
    </row>
    <row r="23" spans="1:6" ht="25.2" customHeight="1">
      <c r="A23" s="148"/>
      <c r="C23" s="198" t="s">
        <v>429</v>
      </c>
      <c r="D23" s="241" t="s">
        <v>472</v>
      </c>
      <c r="E23" s="243"/>
      <c r="F23" s="245"/>
    </row>
    <row r="24" spans="1:6" ht="25.2" customHeight="1">
      <c r="A24" s="148"/>
      <c r="C24" s="198"/>
      <c r="D24" s="203"/>
      <c r="E24" s="197" t="s">
        <v>440</v>
      </c>
      <c r="F24" s="171" t="s">
        <v>484</v>
      </c>
    </row>
    <row r="25" spans="1:6" ht="25.2" customHeight="1">
      <c r="A25" s="148"/>
      <c r="C25" s="196"/>
      <c r="D25" s="203"/>
      <c r="E25" s="197" t="s">
        <v>441</v>
      </c>
      <c r="F25" s="171" t="s">
        <v>483</v>
      </c>
    </row>
    <row r="26" spans="1:6" ht="25.2" customHeight="1" thickBot="1">
      <c r="A26" s="148"/>
      <c r="C26" s="199"/>
      <c r="D26" s="204"/>
      <c r="E26" s="200" t="s">
        <v>442</v>
      </c>
      <c r="F26" s="172" t="s">
        <v>485</v>
      </c>
    </row>
    <row r="27" spans="1:6" ht="14.4">
      <c r="A27" s="149"/>
      <c r="C27" s="167" t="s">
        <v>423</v>
      </c>
    </row>
    <row r="28" spans="1:6" ht="14.4">
      <c r="A28" s="149"/>
      <c r="C28" s="167"/>
    </row>
    <row r="29" spans="1:6" ht="14.4">
      <c r="A29" s="149"/>
      <c r="C29" s="167"/>
    </row>
    <row r="30" spans="1:6" ht="3.3" customHeight="1">
      <c r="A30" s="148"/>
      <c r="C30" s="167"/>
    </row>
    <row r="31" spans="1:6" ht="14.4">
      <c r="A31" s="148"/>
      <c r="C31" s="167"/>
    </row>
    <row r="32" spans="1:6" ht="14.4">
      <c r="A32" s="148"/>
      <c r="C32" s="167"/>
    </row>
    <row r="33" spans="1:6" ht="14.4">
      <c r="A33" s="148"/>
      <c r="C33" s="167"/>
    </row>
    <row r="34" spans="1:6" ht="14.4">
      <c r="A34" s="148"/>
      <c r="C34" s="167"/>
    </row>
    <row r="35" spans="1:6" ht="14.4">
      <c r="A35" s="148"/>
      <c r="C35" s="167"/>
    </row>
    <row r="36" spans="1:6" ht="14.4">
      <c r="A36" s="148"/>
      <c r="C36" s="167"/>
    </row>
    <row r="37" spans="1:6">
      <c r="A37" s="148"/>
    </row>
    <row r="38" spans="1:6">
      <c r="A38" s="148"/>
      <c r="C38" s="168" t="s">
        <v>468</v>
      </c>
      <c r="F38" s="169" t="s">
        <v>424</v>
      </c>
    </row>
    <row r="39" spans="1:6">
      <c r="A39" s="148"/>
    </row>
    <row r="40" spans="1:6" ht="305.2" customHeight="1">
      <c r="A40" s="148"/>
      <c r="C40" s="227" t="s">
        <v>486</v>
      </c>
      <c r="D40" s="227"/>
      <c r="E40" s="227"/>
      <c r="F40" s="227"/>
    </row>
    <row r="41" spans="1:6" ht="16.399999999999999">
      <c r="A41" s="148"/>
      <c r="C41" s="228"/>
      <c r="D41" s="228"/>
    </row>
    <row r="42" spans="1:6">
      <c r="A42" s="148"/>
    </row>
    <row r="43" spans="1:6" ht="16.399999999999999">
      <c r="A43" s="148"/>
      <c r="C43" s="229"/>
      <c r="D43" s="229"/>
      <c r="E43" s="229"/>
      <c r="F43" s="229"/>
    </row>
    <row r="44" spans="1:6">
      <c r="A44" s="148"/>
    </row>
    <row r="45" spans="1:6">
      <c r="A45" s="148"/>
    </row>
    <row r="46" spans="1:6">
      <c r="A46" s="148"/>
    </row>
    <row r="47" spans="1:6">
      <c r="A47" s="148"/>
    </row>
    <row r="48" spans="1:6">
      <c r="A48" s="148"/>
    </row>
    <row r="49" spans="1:1">
      <c r="A49" s="148"/>
    </row>
    <row r="50" spans="1:1">
      <c r="A50" s="148"/>
    </row>
    <row r="51" spans="1:1">
      <c r="A51" s="148"/>
    </row>
    <row r="52" spans="1:1">
      <c r="A52" s="147"/>
    </row>
    <row r="53" spans="1:1">
      <c r="A53" s="147"/>
    </row>
    <row r="54" spans="1:1">
      <c r="A54" s="147"/>
    </row>
    <row r="55" spans="1:1">
      <c r="A55" s="147"/>
    </row>
    <row r="56" spans="1:1">
      <c r="A56" s="147"/>
    </row>
    <row r="69" spans="3:6" ht="18.850000000000001" customHeight="1"/>
    <row r="75" spans="3:6">
      <c r="C75" s="168" t="s">
        <v>468</v>
      </c>
      <c r="F75" s="170" t="s">
        <v>425</v>
      </c>
    </row>
    <row r="78" spans="3:6" ht="15.55" customHeight="1"/>
  </sheetData>
  <sheetProtection selectLockedCells="1" selectUnlockedCells="1"/>
  <mergeCells count="15">
    <mergeCell ref="E5:F5"/>
    <mergeCell ref="E6:F6"/>
    <mergeCell ref="E7:F7"/>
    <mergeCell ref="E8:F8"/>
    <mergeCell ref="C9:D9"/>
    <mergeCell ref="E12:F12"/>
    <mergeCell ref="C40:F40"/>
    <mergeCell ref="C41:D41"/>
    <mergeCell ref="C43:F43"/>
    <mergeCell ref="D15:D16"/>
    <mergeCell ref="E15:E16"/>
    <mergeCell ref="F15:F16"/>
    <mergeCell ref="D22:D23"/>
    <mergeCell ref="E22:E23"/>
    <mergeCell ref="F22:F23"/>
  </mergeCells>
  <phoneticPr fontId="2"/>
  <printOptions horizontalCentered="1" verticalCentered="1"/>
  <pageMargins left="0" right="0" top="0.15748031496062992" bottom="0.19685039370078741" header="0" footer="0"/>
  <pageSetup paperSize="9" scale="94" orientation="portrait" r:id="rId1"/>
  <rowBreaks count="3" manualBreakCount="3">
    <brk id="38" max="6" man="1"/>
    <brk id="75" max="6" man="1"/>
    <brk id="156" max="6" man="1"/>
  </rowBreaks>
  <colBreaks count="1" manualBreakCount="1">
    <brk id="1" max="1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2:BJ80"/>
  <sheetViews>
    <sheetView tabSelected="1" view="pageBreakPreview" zoomScaleNormal="100" zoomScaleSheetLayoutView="100" workbookViewId="0">
      <selection activeCell="AT2" sqref="AT2:AX3"/>
    </sheetView>
  </sheetViews>
  <sheetFormatPr defaultColWidth="1.6640625" defaultRowHeight="10.15" customHeight="1"/>
  <cols>
    <col min="1" max="2" width="1.6640625" style="1"/>
    <col min="3" max="3" width="1.6640625" style="1" customWidth="1"/>
    <col min="4" max="19" width="1.6640625" style="1"/>
    <col min="20" max="20" width="1.6640625" style="1" customWidth="1"/>
    <col min="21" max="16384" width="1.6640625" style="1"/>
  </cols>
  <sheetData>
    <row r="2" spans="2:62" ht="10.15" customHeight="1">
      <c r="B2" s="292"/>
      <c r="C2" s="292"/>
      <c r="D2" s="292"/>
      <c r="E2" s="292"/>
      <c r="F2" s="292"/>
      <c r="G2" s="292"/>
      <c r="H2" s="292"/>
      <c r="I2" s="292"/>
      <c r="J2" s="292"/>
      <c r="AT2" s="291"/>
      <c r="AU2" s="291"/>
      <c r="AV2" s="291"/>
      <c r="AW2" s="291"/>
      <c r="AX2" s="291"/>
      <c r="AY2" s="286" t="s">
        <v>0</v>
      </c>
      <c r="AZ2" s="286"/>
      <c r="BA2" s="291"/>
      <c r="BB2" s="291"/>
      <c r="BC2" s="291"/>
      <c r="BD2" s="286" t="s">
        <v>1</v>
      </c>
      <c r="BE2" s="286"/>
      <c r="BF2" s="291"/>
      <c r="BG2" s="291"/>
      <c r="BH2" s="291"/>
      <c r="BI2" s="286" t="s">
        <v>2</v>
      </c>
      <c r="BJ2" s="286"/>
    </row>
    <row r="3" spans="2:62" ht="10.15" customHeight="1">
      <c r="B3" s="292"/>
      <c r="C3" s="292"/>
      <c r="D3" s="292"/>
      <c r="E3" s="292"/>
      <c r="F3" s="292"/>
      <c r="G3" s="292"/>
      <c r="H3" s="292"/>
      <c r="I3" s="292"/>
      <c r="J3" s="292"/>
      <c r="K3" s="2"/>
      <c r="L3" s="2"/>
      <c r="AT3" s="291"/>
      <c r="AU3" s="291"/>
      <c r="AV3" s="291"/>
      <c r="AW3" s="291"/>
      <c r="AX3" s="291"/>
      <c r="AY3" s="286"/>
      <c r="AZ3" s="286"/>
      <c r="BA3" s="291"/>
      <c r="BB3" s="291"/>
      <c r="BC3" s="291"/>
      <c r="BD3" s="286"/>
      <c r="BE3" s="286"/>
      <c r="BF3" s="291"/>
      <c r="BG3" s="291"/>
      <c r="BH3" s="291"/>
      <c r="BI3" s="286"/>
      <c r="BJ3" s="286"/>
    </row>
    <row r="4" spans="2:62" ht="10.15" customHeight="1">
      <c r="B4" s="70"/>
      <c r="C4" s="70"/>
      <c r="D4" s="70"/>
      <c r="E4" s="70"/>
      <c r="F4" s="70"/>
      <c r="G4" s="70"/>
      <c r="H4" s="70"/>
      <c r="I4" s="70"/>
      <c r="J4" s="70"/>
      <c r="K4" s="2"/>
      <c r="L4" s="2"/>
      <c r="AT4" s="69"/>
      <c r="AU4" s="69"/>
      <c r="AV4" s="69"/>
      <c r="AW4" s="69"/>
      <c r="AX4" s="69"/>
      <c r="AY4" s="69"/>
      <c r="AZ4" s="69"/>
      <c r="BA4" s="69"/>
      <c r="BB4" s="69"/>
      <c r="BC4" s="69"/>
      <c r="BD4" s="69"/>
      <c r="BE4" s="69"/>
      <c r="BF4" s="69"/>
      <c r="BG4" s="69"/>
      <c r="BH4" s="69"/>
      <c r="BI4" s="69"/>
      <c r="BJ4" s="69"/>
    </row>
    <row r="5" spans="2:62" ht="10.15" customHeight="1">
      <c r="B5" s="70"/>
      <c r="C5" s="70"/>
      <c r="D5" s="70"/>
      <c r="E5" s="70"/>
      <c r="F5" s="70"/>
      <c r="G5" s="70"/>
      <c r="H5" s="70"/>
      <c r="I5" s="70"/>
      <c r="J5" s="70"/>
      <c r="K5" s="2"/>
      <c r="L5" s="2"/>
      <c r="AT5" s="69"/>
      <c r="AU5" s="69"/>
      <c r="AV5" s="69"/>
      <c r="AW5" s="69"/>
      <c r="AX5" s="69"/>
      <c r="AY5" s="69"/>
      <c r="AZ5" s="69"/>
      <c r="BA5" s="69"/>
      <c r="BB5" s="69"/>
      <c r="BC5" s="69"/>
      <c r="BD5" s="69"/>
      <c r="BE5" s="69"/>
      <c r="BF5" s="69"/>
      <c r="BG5" s="69"/>
      <c r="BH5" s="69"/>
      <c r="BI5" s="69"/>
      <c r="BJ5" s="69"/>
    </row>
    <row r="6" spans="2:62" ht="10.15" customHeight="1">
      <c r="B6" s="292" t="s">
        <v>3</v>
      </c>
      <c r="C6" s="292"/>
      <c r="D6" s="292"/>
      <c r="E6" s="292"/>
      <c r="F6" s="292"/>
      <c r="G6" s="292"/>
      <c r="H6" s="292"/>
      <c r="I6" s="292"/>
      <c r="J6" s="292"/>
      <c r="K6" s="2"/>
      <c r="L6" s="2"/>
      <c r="AT6" s="69"/>
      <c r="AU6" s="69"/>
      <c r="AV6" s="69"/>
      <c r="AW6" s="69"/>
      <c r="AX6" s="69"/>
      <c r="AY6" s="69"/>
      <c r="AZ6" s="69"/>
      <c r="BA6" s="69"/>
      <c r="BB6" s="69"/>
      <c r="BC6" s="69"/>
      <c r="BD6" s="69"/>
      <c r="BE6" s="69"/>
      <c r="BF6" s="69"/>
      <c r="BG6" s="69"/>
      <c r="BH6" s="69"/>
      <c r="BI6" s="69"/>
      <c r="BJ6" s="69"/>
    </row>
    <row r="7" spans="2:62" ht="10.15" customHeight="1">
      <c r="B7" s="292"/>
      <c r="C7" s="292"/>
      <c r="D7" s="292"/>
      <c r="E7" s="292"/>
      <c r="F7" s="292"/>
      <c r="G7" s="292"/>
      <c r="H7" s="292"/>
      <c r="I7" s="292"/>
      <c r="J7" s="292"/>
      <c r="K7" s="2"/>
      <c r="L7" s="2"/>
      <c r="AT7" s="69"/>
      <c r="AU7" s="69"/>
      <c r="AV7" s="69"/>
      <c r="AW7" s="69"/>
      <c r="AX7" s="69"/>
      <c r="AY7" s="69"/>
      <c r="AZ7" s="69"/>
      <c r="BA7" s="69"/>
      <c r="BB7" s="69"/>
      <c r="BC7" s="69"/>
      <c r="BD7" s="69"/>
      <c r="BE7" s="69"/>
      <c r="BF7" s="69"/>
      <c r="BG7" s="69"/>
      <c r="BH7" s="69"/>
      <c r="BI7" s="69"/>
      <c r="BJ7" s="69"/>
    </row>
    <row r="8" spans="2:62" ht="10.15" customHeight="1">
      <c r="B8" s="292" t="s">
        <v>225</v>
      </c>
      <c r="C8" s="292"/>
      <c r="D8" s="292"/>
      <c r="E8" s="292"/>
      <c r="F8" s="292"/>
      <c r="G8" s="292"/>
      <c r="H8" s="292"/>
      <c r="I8" s="292"/>
      <c r="J8" s="292"/>
      <c r="K8" s="292"/>
      <c r="L8" s="292"/>
      <c r="M8" s="292"/>
      <c r="N8" s="292"/>
      <c r="O8" s="292"/>
      <c r="P8" s="292"/>
    </row>
    <row r="9" spans="2:62" ht="10.15" customHeight="1">
      <c r="B9" s="292"/>
      <c r="C9" s="292"/>
      <c r="D9" s="292"/>
      <c r="E9" s="292"/>
      <c r="F9" s="292"/>
      <c r="G9" s="292"/>
      <c r="H9" s="292"/>
      <c r="I9" s="292"/>
      <c r="J9" s="292"/>
      <c r="K9" s="292"/>
      <c r="L9" s="292"/>
      <c r="M9" s="292"/>
      <c r="N9" s="292"/>
      <c r="O9" s="292"/>
      <c r="P9" s="292"/>
    </row>
    <row r="10" spans="2:62" ht="10.15" customHeight="1">
      <c r="B10" s="70"/>
      <c r="C10" s="70"/>
      <c r="D10" s="70"/>
      <c r="E10" s="70"/>
      <c r="F10" s="70"/>
      <c r="G10" s="70"/>
      <c r="H10" s="70"/>
      <c r="I10" s="70"/>
      <c r="J10" s="70"/>
      <c r="K10" s="70"/>
      <c r="L10" s="70"/>
      <c r="M10" s="70"/>
      <c r="N10" s="70"/>
      <c r="O10" s="70"/>
      <c r="P10" s="70"/>
    </row>
    <row r="11" spans="2:62" ht="10.15" customHeight="1">
      <c r="B11" s="70"/>
      <c r="C11" s="70"/>
      <c r="D11" s="70"/>
      <c r="E11" s="70"/>
      <c r="F11" s="70"/>
      <c r="G11" s="70"/>
      <c r="H11" s="70"/>
      <c r="I11" s="70"/>
      <c r="J11" s="70"/>
      <c r="K11" s="70"/>
      <c r="L11" s="70"/>
      <c r="M11" s="70"/>
      <c r="N11" s="70"/>
      <c r="O11" s="70"/>
      <c r="P11" s="70"/>
    </row>
    <row r="12" spans="2:62" ht="10.15" customHeight="1">
      <c r="B12" s="70"/>
      <c r="C12" s="70"/>
      <c r="D12" s="70"/>
      <c r="E12" s="70"/>
      <c r="F12" s="70"/>
      <c r="G12" s="70"/>
      <c r="H12" s="70"/>
      <c r="I12" s="70"/>
      <c r="J12" s="70"/>
      <c r="K12" s="70"/>
      <c r="L12" s="70"/>
      <c r="M12" s="70"/>
      <c r="N12" s="70"/>
      <c r="O12" s="70"/>
      <c r="P12" s="70"/>
    </row>
    <row r="13" spans="2:62" ht="10.15" customHeight="1">
      <c r="B13" s="287" t="s">
        <v>4</v>
      </c>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row>
    <row r="14" spans="2:62" ht="10.15" customHeight="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row>
    <row r="15" spans="2:62" ht="10.15" customHeight="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row>
    <row r="17" spans="2:61" ht="10.15" customHeight="1">
      <c r="B17" s="297" t="s">
        <v>306</v>
      </c>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row>
    <row r="18" spans="2:61" ht="10.15" customHeight="1">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row>
    <row r="19" spans="2:61" ht="10.15" customHeight="1">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row>
    <row r="20" spans="2:61" ht="10.15" customHeight="1">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row>
    <row r="21" spans="2:61" ht="10.15" customHeight="1">
      <c r="B21" s="289" t="s">
        <v>11</v>
      </c>
      <c r="C21" s="289"/>
      <c r="D21" s="289"/>
      <c r="E21" s="289"/>
      <c r="F21" s="289"/>
      <c r="G21" s="289"/>
      <c r="H21" s="289"/>
      <c r="I21" s="289"/>
      <c r="J21" s="289"/>
      <c r="K21" s="289"/>
      <c r="AX21" s="295" t="s">
        <v>148</v>
      </c>
      <c r="AY21" s="295"/>
      <c r="AZ21" s="295"/>
      <c r="BA21" s="295"/>
      <c r="BB21" s="295"/>
      <c r="BC21" s="295"/>
      <c r="BD21" s="295"/>
      <c r="BE21" s="295"/>
      <c r="BF21" s="295"/>
      <c r="BG21" s="295"/>
      <c r="BH21" s="295"/>
      <c r="BI21" s="295"/>
    </row>
    <row r="22" spans="2:61" ht="10.15" customHeight="1">
      <c r="B22" s="290"/>
      <c r="C22" s="290"/>
      <c r="D22" s="290"/>
      <c r="E22" s="290"/>
      <c r="F22" s="290"/>
      <c r="G22" s="290"/>
      <c r="H22" s="290"/>
      <c r="I22" s="290"/>
      <c r="J22" s="290"/>
      <c r="K22" s="290"/>
      <c r="AL22" s="4"/>
      <c r="AM22" s="4"/>
      <c r="AN22" s="4"/>
      <c r="AO22" s="4"/>
      <c r="AP22" s="4"/>
      <c r="AQ22" s="4"/>
      <c r="AR22" s="4"/>
      <c r="AS22" s="4"/>
      <c r="AT22" s="4"/>
      <c r="AU22" s="4"/>
      <c r="AV22" s="4"/>
      <c r="AW22" s="4"/>
      <c r="AX22" s="307"/>
      <c r="AY22" s="307"/>
      <c r="AZ22" s="307"/>
      <c r="BA22" s="307"/>
      <c r="BB22" s="307"/>
      <c r="BC22" s="307"/>
      <c r="BD22" s="307"/>
      <c r="BE22" s="307"/>
      <c r="BF22" s="307"/>
      <c r="BG22" s="307"/>
      <c r="BH22" s="307"/>
      <c r="BI22" s="307"/>
    </row>
    <row r="23" spans="2:61" ht="11.15" customHeight="1">
      <c r="B23" s="5"/>
      <c r="C23" s="288" t="s">
        <v>10</v>
      </c>
      <c r="D23" s="288"/>
      <c r="E23" s="288"/>
      <c r="F23" s="288"/>
      <c r="G23" s="288"/>
      <c r="H23" s="288"/>
      <c r="I23" s="288"/>
      <c r="J23" s="288"/>
      <c r="K23" s="288"/>
      <c r="L23" s="6"/>
      <c r="M23" s="6"/>
      <c r="N23" s="6"/>
      <c r="O23" s="6"/>
      <c r="P23" s="6"/>
      <c r="Q23" s="6"/>
      <c r="R23" s="6"/>
      <c r="S23" s="6"/>
      <c r="T23" s="6"/>
      <c r="U23" s="6"/>
      <c r="V23" s="6"/>
      <c r="W23" s="6"/>
      <c r="X23" s="6"/>
      <c r="Y23" s="6"/>
      <c r="Z23" s="288" t="s">
        <v>227</v>
      </c>
      <c r="AA23" s="288"/>
      <c r="AB23" s="288"/>
      <c r="AC23" s="288"/>
      <c r="AD23" s="288"/>
      <c r="AE23" s="288"/>
      <c r="AF23" s="288"/>
      <c r="AG23" s="288"/>
      <c r="AH23" s="288"/>
      <c r="AI23" s="6"/>
      <c r="AJ23" s="6"/>
      <c r="AK23" s="6"/>
      <c r="AL23" s="6"/>
      <c r="AM23" s="288" t="s">
        <v>215</v>
      </c>
      <c r="AN23" s="288"/>
      <c r="AO23" s="288"/>
      <c r="AP23" s="288"/>
      <c r="AQ23" s="288"/>
      <c r="AR23" s="288"/>
      <c r="AS23" s="288"/>
      <c r="AT23" s="288"/>
      <c r="AU23" s="288"/>
      <c r="AV23" s="140"/>
      <c r="AW23" s="140"/>
      <c r="AX23" s="293"/>
      <c r="AY23" s="293"/>
      <c r="AZ23" s="293"/>
      <c r="BA23" s="293"/>
      <c r="BB23" s="293"/>
      <c r="BC23" s="293"/>
      <c r="BD23" s="293"/>
      <c r="BE23" s="293"/>
      <c r="BF23" s="293"/>
      <c r="BG23" s="293"/>
      <c r="BH23" s="293"/>
      <c r="BI23" s="294"/>
    </row>
    <row r="24" spans="2:61" ht="11.15" customHeight="1">
      <c r="B24" s="7"/>
      <c r="C24" s="275"/>
      <c r="D24" s="275"/>
      <c r="E24" s="275"/>
      <c r="F24" s="275"/>
      <c r="G24" s="275"/>
      <c r="H24" s="275"/>
      <c r="I24" s="275"/>
      <c r="J24" s="275"/>
      <c r="K24" s="275"/>
      <c r="L24" s="8"/>
      <c r="M24" s="8"/>
      <c r="N24" s="8"/>
      <c r="O24" s="8"/>
      <c r="P24" s="8"/>
      <c r="Q24" s="8"/>
      <c r="R24" s="8"/>
      <c r="S24" s="8"/>
      <c r="T24" s="8"/>
      <c r="U24" s="8"/>
      <c r="V24" s="8"/>
      <c r="W24" s="8"/>
      <c r="X24" s="8"/>
      <c r="Y24" s="8"/>
      <c r="Z24" s="275"/>
      <c r="AA24" s="275"/>
      <c r="AB24" s="275"/>
      <c r="AC24" s="275"/>
      <c r="AD24" s="275"/>
      <c r="AE24" s="275"/>
      <c r="AF24" s="275"/>
      <c r="AG24" s="275"/>
      <c r="AH24" s="275"/>
      <c r="AI24" s="8"/>
      <c r="AJ24" s="8"/>
      <c r="AK24" s="8"/>
      <c r="AL24" s="8"/>
      <c r="AM24" s="275"/>
      <c r="AN24" s="275"/>
      <c r="AO24" s="275"/>
      <c r="AP24" s="275"/>
      <c r="AQ24" s="275"/>
      <c r="AR24" s="275"/>
      <c r="AS24" s="275"/>
      <c r="AT24" s="275"/>
      <c r="AU24" s="275"/>
      <c r="AV24" s="8"/>
      <c r="AW24" s="8"/>
      <c r="AX24" s="295"/>
      <c r="AY24" s="295"/>
      <c r="AZ24" s="295"/>
      <c r="BA24" s="295"/>
      <c r="BB24" s="295"/>
      <c r="BC24" s="295"/>
      <c r="BD24" s="295"/>
      <c r="BE24" s="295"/>
      <c r="BF24" s="295"/>
      <c r="BG24" s="295"/>
      <c r="BH24" s="295"/>
      <c r="BI24" s="296"/>
    </row>
    <row r="25" spans="2:61" ht="11.15" customHeight="1">
      <c r="B25" s="10"/>
      <c r="C25" s="255"/>
      <c r="D25" s="256"/>
      <c r="E25" s="256"/>
      <c r="F25" s="256"/>
      <c r="G25" s="256"/>
      <c r="H25" s="256"/>
      <c r="I25" s="256"/>
      <c r="J25" s="256"/>
      <c r="K25" s="256"/>
      <c r="L25" s="256"/>
      <c r="M25" s="256"/>
      <c r="N25" s="256"/>
      <c r="O25" s="256"/>
      <c r="P25" s="256"/>
      <c r="Q25" s="256"/>
      <c r="R25" s="256"/>
      <c r="S25" s="256"/>
      <c r="T25" s="256"/>
      <c r="U25" s="256"/>
      <c r="V25" s="256"/>
      <c r="W25" s="257"/>
      <c r="X25" s="8"/>
      <c r="Y25" s="8"/>
      <c r="Z25" s="255"/>
      <c r="AA25" s="256"/>
      <c r="AB25" s="256"/>
      <c r="AC25" s="256"/>
      <c r="AD25" s="256"/>
      <c r="AE25" s="256"/>
      <c r="AF25" s="256"/>
      <c r="AG25" s="256"/>
      <c r="AH25" s="256"/>
      <c r="AI25" s="256"/>
      <c r="AJ25" s="256"/>
      <c r="AK25" s="257"/>
      <c r="AL25" s="62"/>
      <c r="AM25" s="255"/>
      <c r="AN25" s="256"/>
      <c r="AO25" s="256"/>
      <c r="AP25" s="256"/>
      <c r="AQ25" s="256"/>
      <c r="AR25" s="256"/>
      <c r="AS25" s="256"/>
      <c r="AT25" s="256"/>
      <c r="AU25" s="256"/>
      <c r="AV25" s="256"/>
      <c r="AW25" s="256"/>
      <c r="AX25" s="256"/>
      <c r="AY25" s="256"/>
      <c r="AZ25" s="256"/>
      <c r="BA25" s="257"/>
      <c r="BB25" s="8"/>
      <c r="BC25" s="8"/>
      <c r="BD25" s="8"/>
      <c r="BE25" s="8"/>
      <c r="BF25" s="8"/>
      <c r="BG25" s="8"/>
      <c r="BH25" s="8"/>
      <c r="BI25" s="9"/>
    </row>
    <row r="26" spans="2:61" ht="11.15" customHeight="1">
      <c r="B26" s="10"/>
      <c r="C26" s="258"/>
      <c r="D26" s="259"/>
      <c r="E26" s="259"/>
      <c r="F26" s="259"/>
      <c r="G26" s="259"/>
      <c r="H26" s="259"/>
      <c r="I26" s="259"/>
      <c r="J26" s="259"/>
      <c r="K26" s="259"/>
      <c r="L26" s="259"/>
      <c r="M26" s="259"/>
      <c r="N26" s="259"/>
      <c r="O26" s="259"/>
      <c r="P26" s="259"/>
      <c r="Q26" s="259"/>
      <c r="R26" s="259"/>
      <c r="S26" s="259"/>
      <c r="T26" s="259"/>
      <c r="U26" s="259"/>
      <c r="V26" s="259"/>
      <c r="W26" s="260"/>
      <c r="X26" s="8"/>
      <c r="Y26" s="8"/>
      <c r="Z26" s="258"/>
      <c r="AA26" s="259"/>
      <c r="AB26" s="259"/>
      <c r="AC26" s="259"/>
      <c r="AD26" s="259"/>
      <c r="AE26" s="259"/>
      <c r="AF26" s="259"/>
      <c r="AG26" s="259"/>
      <c r="AH26" s="259"/>
      <c r="AI26" s="259"/>
      <c r="AJ26" s="259"/>
      <c r="AK26" s="260"/>
      <c r="AL26" s="62"/>
      <c r="AM26" s="258"/>
      <c r="AN26" s="259"/>
      <c r="AO26" s="259"/>
      <c r="AP26" s="259"/>
      <c r="AQ26" s="259"/>
      <c r="AR26" s="259"/>
      <c r="AS26" s="259"/>
      <c r="AT26" s="259"/>
      <c r="AU26" s="259"/>
      <c r="AV26" s="259"/>
      <c r="AW26" s="259"/>
      <c r="AX26" s="259"/>
      <c r="AY26" s="259"/>
      <c r="AZ26" s="259"/>
      <c r="BA26" s="260"/>
      <c r="BB26" s="8"/>
      <c r="BC26" s="8"/>
      <c r="BD26" s="8"/>
      <c r="BE26" s="8"/>
      <c r="BF26" s="8"/>
      <c r="BG26" s="8"/>
      <c r="BH26" s="8"/>
      <c r="BI26" s="9"/>
    </row>
    <row r="27" spans="2:61" ht="11.15" customHeight="1">
      <c r="B27" s="10"/>
      <c r="C27" s="261"/>
      <c r="D27" s="262"/>
      <c r="E27" s="262"/>
      <c r="F27" s="262"/>
      <c r="G27" s="262"/>
      <c r="H27" s="262"/>
      <c r="I27" s="262"/>
      <c r="J27" s="262"/>
      <c r="K27" s="262"/>
      <c r="L27" s="262"/>
      <c r="M27" s="262"/>
      <c r="N27" s="262"/>
      <c r="O27" s="262"/>
      <c r="P27" s="262"/>
      <c r="Q27" s="262"/>
      <c r="R27" s="262"/>
      <c r="S27" s="262"/>
      <c r="T27" s="262"/>
      <c r="U27" s="262"/>
      <c r="V27" s="262"/>
      <c r="W27" s="263"/>
      <c r="X27" s="8"/>
      <c r="Y27" s="8"/>
      <c r="Z27" s="261"/>
      <c r="AA27" s="262"/>
      <c r="AB27" s="262"/>
      <c r="AC27" s="262"/>
      <c r="AD27" s="262"/>
      <c r="AE27" s="262"/>
      <c r="AF27" s="262"/>
      <c r="AG27" s="262"/>
      <c r="AH27" s="262"/>
      <c r="AI27" s="262"/>
      <c r="AJ27" s="262"/>
      <c r="AK27" s="263"/>
      <c r="AL27" s="62"/>
      <c r="AM27" s="261"/>
      <c r="AN27" s="262"/>
      <c r="AO27" s="262"/>
      <c r="AP27" s="262"/>
      <c r="AQ27" s="262"/>
      <c r="AR27" s="262"/>
      <c r="AS27" s="262"/>
      <c r="AT27" s="262"/>
      <c r="AU27" s="262"/>
      <c r="AV27" s="262"/>
      <c r="AW27" s="262"/>
      <c r="AX27" s="262"/>
      <c r="AY27" s="262"/>
      <c r="AZ27" s="262"/>
      <c r="BA27" s="263"/>
      <c r="BB27" s="8"/>
      <c r="BC27" s="8"/>
      <c r="BD27" s="8"/>
      <c r="BE27" s="8"/>
      <c r="BF27" s="8"/>
      <c r="BG27" s="8"/>
      <c r="BH27" s="8"/>
      <c r="BI27" s="9"/>
    </row>
    <row r="28" spans="2:61" ht="11.15" customHeight="1">
      <c r="B28" s="10"/>
      <c r="C28" s="139"/>
      <c r="D28" s="139"/>
      <c r="E28" s="139"/>
      <c r="F28" s="139"/>
      <c r="G28" s="139"/>
      <c r="H28" s="139"/>
      <c r="I28" s="139"/>
      <c r="J28" s="139"/>
      <c r="K28" s="139"/>
      <c r="L28" s="139"/>
      <c r="M28" s="139"/>
      <c r="N28" s="139"/>
      <c r="O28" s="139"/>
      <c r="P28" s="139"/>
      <c r="Q28" s="139"/>
      <c r="R28" s="139"/>
      <c r="S28" s="139"/>
      <c r="T28" s="139"/>
      <c r="U28" s="139"/>
      <c r="V28" s="139"/>
      <c r="W28" s="139"/>
      <c r="X28" s="8"/>
      <c r="Y28" s="8"/>
      <c r="Z28" s="139"/>
      <c r="AA28" s="139"/>
      <c r="AB28" s="139"/>
      <c r="AC28" s="139"/>
      <c r="AD28" s="139"/>
      <c r="AE28" s="139"/>
      <c r="AF28" s="139"/>
      <c r="AG28" s="139"/>
      <c r="AH28" s="139"/>
      <c r="AI28" s="139"/>
      <c r="AJ28" s="139"/>
      <c r="AK28" s="139"/>
      <c r="AL28" s="19"/>
      <c r="AM28" s="139"/>
      <c r="AN28" s="139"/>
      <c r="AO28" s="139"/>
      <c r="AP28" s="139"/>
      <c r="AQ28" s="139"/>
      <c r="AR28" s="139"/>
      <c r="AS28" s="139"/>
      <c r="AT28" s="139"/>
      <c r="AU28" s="139"/>
      <c r="AV28" s="139"/>
      <c r="AW28" s="139"/>
      <c r="AX28" s="139"/>
      <c r="AY28" s="139"/>
      <c r="AZ28" s="139"/>
      <c r="BA28" s="139"/>
      <c r="BB28" s="8"/>
      <c r="BC28" s="8"/>
      <c r="BD28" s="8"/>
      <c r="BE28" s="8"/>
      <c r="BF28" s="8"/>
      <c r="BG28" s="8"/>
      <c r="BH28" s="8"/>
      <c r="BI28" s="9"/>
    </row>
    <row r="29" spans="2:61" ht="16.850000000000001" customHeight="1">
      <c r="B29" s="10"/>
      <c r="C29" s="25" t="s">
        <v>226</v>
      </c>
      <c r="D29" s="25"/>
      <c r="E29" s="25"/>
      <c r="F29" s="25"/>
      <c r="G29" s="25"/>
      <c r="H29" s="25"/>
      <c r="I29" s="25"/>
      <c r="J29" s="27"/>
      <c r="K29" s="27"/>
      <c r="L29" s="25"/>
      <c r="M29" s="25"/>
      <c r="N29" s="25"/>
      <c r="O29" s="25"/>
      <c r="P29" s="25"/>
      <c r="Q29" s="25"/>
      <c r="R29" s="25"/>
      <c r="S29" s="25"/>
      <c r="T29" s="25"/>
      <c r="U29" s="25"/>
      <c r="V29" s="25"/>
      <c r="X29" s="25"/>
      <c r="Y29" s="25"/>
      <c r="Z29" s="25"/>
      <c r="AA29" s="25"/>
      <c r="AB29" s="25"/>
      <c r="AC29" s="25"/>
      <c r="AD29" s="25"/>
      <c r="AE29" s="25"/>
      <c r="AF29" s="25"/>
      <c r="AG29" s="27"/>
      <c r="AH29" s="27"/>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63"/>
    </row>
    <row r="30" spans="2:61" ht="13.1" customHeight="1">
      <c r="B30" s="10"/>
      <c r="C30" s="64" t="s">
        <v>176</v>
      </c>
      <c r="D30" s="25"/>
      <c r="E30" s="25"/>
      <c r="F30" s="25"/>
      <c r="G30" s="25"/>
      <c r="H30" s="25"/>
      <c r="I30" s="25"/>
      <c r="J30" s="27"/>
      <c r="K30" s="27"/>
      <c r="L30" s="64" t="s">
        <v>178</v>
      </c>
      <c r="M30" s="25"/>
      <c r="N30" s="25"/>
      <c r="O30" s="25"/>
      <c r="P30" s="25"/>
      <c r="Q30" s="25"/>
      <c r="R30" s="25"/>
      <c r="S30" s="25"/>
      <c r="T30" s="64" t="s">
        <v>214</v>
      </c>
      <c r="U30" s="25"/>
      <c r="V30" s="25"/>
      <c r="W30" s="25"/>
      <c r="X30" s="25"/>
      <c r="Y30" s="25"/>
      <c r="Z30" s="25"/>
      <c r="AA30" s="25"/>
      <c r="AB30" s="25"/>
      <c r="AC30" s="25"/>
      <c r="AD30" s="25"/>
      <c r="AE30" s="25"/>
      <c r="AF30" s="64" t="s">
        <v>177</v>
      </c>
      <c r="AG30" s="27"/>
      <c r="AH30" s="27"/>
      <c r="AI30" s="25"/>
      <c r="AJ30" s="25"/>
      <c r="AK30" s="25"/>
      <c r="AL30" s="25"/>
      <c r="AM30" s="25"/>
      <c r="AN30" s="25"/>
      <c r="AO30" s="25"/>
      <c r="AP30" s="25"/>
      <c r="AQ30" s="25"/>
      <c r="AR30" s="25"/>
      <c r="AS30" s="25"/>
      <c r="AT30" s="25"/>
      <c r="AU30" s="25"/>
      <c r="AV30" s="64" t="s">
        <v>228</v>
      </c>
      <c r="AW30" s="25"/>
      <c r="AX30" s="25"/>
      <c r="AY30" s="25"/>
      <c r="AZ30" s="25"/>
      <c r="BA30" s="25"/>
      <c r="BB30" s="25"/>
      <c r="BC30" s="25"/>
      <c r="BD30" s="25"/>
      <c r="BE30" s="25"/>
      <c r="BF30" s="25"/>
      <c r="BG30" s="25"/>
      <c r="BH30" s="25"/>
      <c r="BI30" s="63"/>
    </row>
    <row r="31" spans="2:61" ht="11.15" customHeight="1">
      <c r="B31" s="10"/>
      <c r="C31" s="276"/>
      <c r="D31" s="277"/>
      <c r="E31" s="277"/>
      <c r="F31" s="277"/>
      <c r="G31" s="277"/>
      <c r="H31" s="277"/>
      <c r="I31" s="278"/>
      <c r="J31" s="12"/>
      <c r="K31" s="12"/>
      <c r="L31" s="255"/>
      <c r="M31" s="256"/>
      <c r="N31" s="256"/>
      <c r="O31" s="256"/>
      <c r="P31" s="256"/>
      <c r="Q31" s="256"/>
      <c r="R31" s="257"/>
      <c r="S31" s="19"/>
      <c r="T31" s="255"/>
      <c r="U31" s="256"/>
      <c r="V31" s="256"/>
      <c r="W31" s="256"/>
      <c r="X31" s="256"/>
      <c r="Y31" s="256"/>
      <c r="Z31" s="256"/>
      <c r="AA31" s="256"/>
      <c r="AB31" s="256"/>
      <c r="AC31" s="256"/>
      <c r="AD31" s="257"/>
      <c r="AE31" s="19"/>
      <c r="AF31" s="255"/>
      <c r="AG31" s="256"/>
      <c r="AH31" s="256"/>
      <c r="AI31" s="256"/>
      <c r="AJ31" s="256"/>
      <c r="AK31" s="256"/>
      <c r="AL31" s="256"/>
      <c r="AM31" s="256"/>
      <c r="AN31" s="256"/>
      <c r="AO31" s="256"/>
      <c r="AP31" s="256"/>
      <c r="AQ31" s="256"/>
      <c r="AR31" s="256"/>
      <c r="AS31" s="256"/>
      <c r="AT31" s="257"/>
      <c r="AU31" s="19"/>
      <c r="AV31" s="255"/>
      <c r="AW31" s="256"/>
      <c r="AX31" s="256"/>
      <c r="AY31" s="256"/>
      <c r="AZ31" s="256"/>
      <c r="BA31" s="256"/>
      <c r="BB31" s="256"/>
      <c r="BC31" s="256"/>
      <c r="BD31" s="256"/>
      <c r="BE31" s="256"/>
      <c r="BF31" s="256"/>
      <c r="BG31" s="256"/>
      <c r="BH31" s="257"/>
      <c r="BI31" s="62"/>
    </row>
    <row r="32" spans="2:61" ht="11.15" customHeight="1">
      <c r="B32" s="10"/>
      <c r="C32" s="279"/>
      <c r="D32" s="280"/>
      <c r="E32" s="280"/>
      <c r="F32" s="280"/>
      <c r="G32" s="280"/>
      <c r="H32" s="280"/>
      <c r="I32" s="281"/>
      <c r="J32" s="12"/>
      <c r="K32" s="12"/>
      <c r="L32" s="258"/>
      <c r="M32" s="259"/>
      <c r="N32" s="259"/>
      <c r="O32" s="259"/>
      <c r="P32" s="259"/>
      <c r="Q32" s="259"/>
      <c r="R32" s="260"/>
      <c r="S32" s="19"/>
      <c r="T32" s="258"/>
      <c r="U32" s="259"/>
      <c r="V32" s="259"/>
      <c r="W32" s="259"/>
      <c r="X32" s="259"/>
      <c r="Y32" s="259"/>
      <c r="Z32" s="259"/>
      <c r="AA32" s="259"/>
      <c r="AB32" s="259"/>
      <c r="AC32" s="259"/>
      <c r="AD32" s="260"/>
      <c r="AE32" s="19"/>
      <c r="AF32" s="258"/>
      <c r="AG32" s="259"/>
      <c r="AH32" s="259"/>
      <c r="AI32" s="259"/>
      <c r="AJ32" s="259"/>
      <c r="AK32" s="259"/>
      <c r="AL32" s="259"/>
      <c r="AM32" s="259"/>
      <c r="AN32" s="259"/>
      <c r="AO32" s="259"/>
      <c r="AP32" s="259"/>
      <c r="AQ32" s="259"/>
      <c r="AR32" s="259"/>
      <c r="AS32" s="259"/>
      <c r="AT32" s="260"/>
      <c r="AU32" s="19"/>
      <c r="AV32" s="258"/>
      <c r="AW32" s="259"/>
      <c r="AX32" s="259"/>
      <c r="AY32" s="259"/>
      <c r="AZ32" s="259"/>
      <c r="BA32" s="259"/>
      <c r="BB32" s="259"/>
      <c r="BC32" s="259"/>
      <c r="BD32" s="259"/>
      <c r="BE32" s="259"/>
      <c r="BF32" s="259"/>
      <c r="BG32" s="259"/>
      <c r="BH32" s="260"/>
      <c r="BI32" s="62"/>
    </row>
    <row r="33" spans="2:61" ht="11.15" customHeight="1">
      <c r="B33" s="10"/>
      <c r="C33" s="282"/>
      <c r="D33" s="283"/>
      <c r="E33" s="283"/>
      <c r="F33" s="283"/>
      <c r="G33" s="283"/>
      <c r="H33" s="283"/>
      <c r="I33" s="284"/>
      <c r="J33" s="12"/>
      <c r="K33" s="12"/>
      <c r="L33" s="261"/>
      <c r="M33" s="262"/>
      <c r="N33" s="262"/>
      <c r="O33" s="262"/>
      <c r="P33" s="262"/>
      <c r="Q33" s="262"/>
      <c r="R33" s="263"/>
      <c r="S33" s="19"/>
      <c r="T33" s="261"/>
      <c r="U33" s="262"/>
      <c r="V33" s="262"/>
      <c r="W33" s="262"/>
      <c r="X33" s="262"/>
      <c r="Y33" s="262"/>
      <c r="Z33" s="262"/>
      <c r="AA33" s="262"/>
      <c r="AB33" s="262"/>
      <c r="AC33" s="262"/>
      <c r="AD33" s="263"/>
      <c r="AE33" s="19"/>
      <c r="AF33" s="261"/>
      <c r="AG33" s="262"/>
      <c r="AH33" s="262"/>
      <c r="AI33" s="262"/>
      <c r="AJ33" s="262"/>
      <c r="AK33" s="262"/>
      <c r="AL33" s="262"/>
      <c r="AM33" s="262"/>
      <c r="AN33" s="262"/>
      <c r="AO33" s="262"/>
      <c r="AP33" s="262"/>
      <c r="AQ33" s="262"/>
      <c r="AR33" s="262"/>
      <c r="AS33" s="262"/>
      <c r="AT33" s="263"/>
      <c r="AU33" s="19"/>
      <c r="AV33" s="261"/>
      <c r="AW33" s="262"/>
      <c r="AX33" s="262"/>
      <c r="AY33" s="262"/>
      <c r="AZ33" s="262"/>
      <c r="BA33" s="262"/>
      <c r="BB33" s="262"/>
      <c r="BC33" s="262"/>
      <c r="BD33" s="262"/>
      <c r="BE33" s="262"/>
      <c r="BF33" s="262"/>
      <c r="BG33" s="262"/>
      <c r="BH33" s="263"/>
      <c r="BI33" s="62"/>
    </row>
    <row r="34" spans="2:61" ht="11.15" customHeight="1">
      <c r="B34" s="10"/>
      <c r="C34" s="11" t="s">
        <v>232</v>
      </c>
      <c r="D34" s="8"/>
      <c r="E34" s="8"/>
      <c r="F34" s="8"/>
      <c r="G34" s="8"/>
      <c r="H34" s="8"/>
      <c r="I34" s="8"/>
      <c r="J34" s="8"/>
      <c r="K34" s="8"/>
      <c r="L34" s="11"/>
      <c r="M34" s="8"/>
      <c r="N34" s="8"/>
      <c r="O34" s="8"/>
      <c r="P34" s="8"/>
      <c r="Q34" s="8"/>
      <c r="R34" s="8"/>
      <c r="S34" s="8"/>
      <c r="T34" s="11" t="s">
        <v>229</v>
      </c>
      <c r="U34" s="8"/>
      <c r="V34" s="8"/>
      <c r="W34" s="11"/>
      <c r="X34" s="8"/>
      <c r="Y34" s="8"/>
      <c r="Z34" s="8"/>
      <c r="AA34" s="8"/>
      <c r="AB34" s="8"/>
      <c r="AC34" s="8"/>
      <c r="AD34" s="8"/>
      <c r="AE34" s="8"/>
      <c r="AF34" s="11" t="s">
        <v>230</v>
      </c>
      <c r="AG34" s="8"/>
      <c r="AH34" s="8"/>
      <c r="AI34" s="11"/>
      <c r="AJ34" s="8"/>
      <c r="AK34" s="8"/>
      <c r="AL34" s="8"/>
      <c r="AM34" s="8"/>
      <c r="AN34" s="8"/>
      <c r="AO34" s="8"/>
      <c r="AP34" s="8"/>
      <c r="AQ34" s="8"/>
      <c r="AR34" s="8"/>
      <c r="AS34" s="8"/>
      <c r="AT34" s="8"/>
      <c r="AU34" s="8"/>
      <c r="AV34" s="11" t="s">
        <v>231</v>
      </c>
      <c r="AW34" s="8"/>
      <c r="AX34" s="8"/>
      <c r="AY34" s="8"/>
      <c r="AZ34" s="8"/>
      <c r="BA34" s="8"/>
      <c r="BB34" s="8"/>
      <c r="BC34" s="8"/>
      <c r="BD34" s="8"/>
      <c r="BE34" s="8"/>
      <c r="BF34" s="8"/>
      <c r="BG34" s="8"/>
      <c r="BH34" s="8"/>
      <c r="BI34" s="9"/>
    </row>
    <row r="35" spans="2:61" ht="11.15" customHeight="1">
      <c r="B35" s="10"/>
      <c r="C35" s="11"/>
      <c r="D35" s="8"/>
      <c r="E35" s="8"/>
      <c r="F35" s="8"/>
      <c r="G35" s="8"/>
      <c r="H35" s="8"/>
      <c r="I35" s="8"/>
      <c r="J35" s="8"/>
      <c r="K35" s="8"/>
      <c r="L35" s="11"/>
      <c r="M35" s="8"/>
      <c r="N35" s="8"/>
      <c r="O35" s="8"/>
      <c r="P35" s="8"/>
      <c r="Q35" s="8"/>
      <c r="R35" s="8"/>
      <c r="S35" s="8"/>
      <c r="T35" s="11"/>
      <c r="U35" s="8"/>
      <c r="V35" s="8"/>
      <c r="W35" s="11"/>
      <c r="X35" s="8"/>
      <c r="Y35" s="8"/>
      <c r="Z35" s="8"/>
      <c r="AA35" s="8"/>
      <c r="AB35" s="8"/>
      <c r="AC35" s="8"/>
      <c r="AD35" s="8"/>
      <c r="AE35" s="8"/>
      <c r="AF35" s="11"/>
      <c r="AG35" s="8"/>
      <c r="AH35" s="8"/>
      <c r="AI35" s="11"/>
      <c r="AJ35" s="8"/>
      <c r="AK35" s="8"/>
      <c r="AL35" s="8"/>
      <c r="AM35" s="8"/>
      <c r="AN35" s="8"/>
      <c r="AO35" s="8"/>
      <c r="AP35" s="8"/>
      <c r="AQ35" s="8"/>
      <c r="AR35" s="8"/>
      <c r="AS35" s="8"/>
      <c r="AT35" s="8"/>
      <c r="AU35" s="8"/>
      <c r="AV35" s="11"/>
      <c r="AW35" s="8"/>
      <c r="AX35" s="8"/>
      <c r="AY35" s="8"/>
      <c r="AZ35" s="8"/>
      <c r="BA35" s="8"/>
      <c r="BB35" s="8"/>
      <c r="BC35" s="8"/>
      <c r="BD35" s="8"/>
      <c r="BE35" s="8"/>
      <c r="BF35" s="8"/>
      <c r="BG35" s="8"/>
      <c r="BH35" s="8"/>
      <c r="BI35" s="9"/>
    </row>
    <row r="36" spans="2:61" ht="16.850000000000001" customHeight="1">
      <c r="B36" s="10"/>
      <c r="C36" s="25" t="s">
        <v>224</v>
      </c>
      <c r="D36" s="25"/>
      <c r="E36" s="25"/>
      <c r="F36" s="25"/>
      <c r="G36" s="25"/>
      <c r="H36" s="25"/>
      <c r="I36" s="25"/>
      <c r="J36" s="27"/>
      <c r="K36" s="27"/>
      <c r="L36" s="25"/>
      <c r="M36" s="25"/>
      <c r="N36" s="25"/>
      <c r="O36" s="25"/>
      <c r="P36" s="25"/>
      <c r="Q36" s="25"/>
      <c r="R36" s="25"/>
      <c r="S36" s="25"/>
      <c r="T36" s="25"/>
      <c r="U36" s="25"/>
      <c r="V36" s="25"/>
      <c r="X36" s="25"/>
      <c r="Y36" s="25"/>
      <c r="Z36" s="25"/>
      <c r="AA36" s="25"/>
      <c r="AB36" s="25"/>
      <c r="AC36" s="25"/>
      <c r="AD36" s="25"/>
      <c r="AE36" s="25"/>
      <c r="AF36" s="25"/>
      <c r="AG36" s="27"/>
      <c r="AH36" s="27"/>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63"/>
    </row>
    <row r="37" spans="2:61" ht="13.1">
      <c r="B37" s="10"/>
      <c r="C37" s="64" t="s">
        <v>176</v>
      </c>
      <c r="D37" s="25"/>
      <c r="E37" s="25"/>
      <c r="F37" s="25"/>
      <c r="G37" s="25"/>
      <c r="H37" s="25"/>
      <c r="I37" s="25"/>
      <c r="J37" s="27"/>
      <c r="K37" s="27"/>
      <c r="L37" s="64" t="s">
        <v>178</v>
      </c>
      <c r="M37" s="25"/>
      <c r="N37" s="25"/>
      <c r="O37" s="25"/>
      <c r="P37" s="25"/>
      <c r="Q37" s="25"/>
      <c r="R37" s="25"/>
      <c r="S37" s="25"/>
      <c r="T37" s="64" t="s">
        <v>214</v>
      </c>
      <c r="U37" s="25"/>
      <c r="V37" s="25"/>
      <c r="W37" s="25"/>
      <c r="X37" s="25"/>
      <c r="Y37" s="25"/>
      <c r="Z37" s="25"/>
      <c r="AA37" s="25"/>
      <c r="AB37" s="25"/>
      <c r="AC37" s="25"/>
      <c r="AD37" s="25"/>
      <c r="AE37" s="25"/>
      <c r="AF37" s="64" t="s">
        <v>177</v>
      </c>
      <c r="AG37" s="27"/>
      <c r="AH37" s="27"/>
      <c r="AI37" s="25"/>
      <c r="AJ37" s="25"/>
      <c r="AK37" s="25"/>
      <c r="AL37" s="25"/>
      <c r="AM37" s="25"/>
      <c r="AN37" s="25"/>
      <c r="AO37" s="25"/>
      <c r="AP37" s="25"/>
      <c r="AQ37" s="25"/>
      <c r="AR37" s="25"/>
      <c r="AS37" s="25"/>
      <c r="AT37" s="25"/>
      <c r="AU37" s="25"/>
      <c r="AV37" s="64" t="s">
        <v>228</v>
      </c>
      <c r="AW37" s="25"/>
      <c r="AX37" s="25"/>
      <c r="AY37" s="25"/>
      <c r="AZ37" s="25"/>
      <c r="BA37" s="25"/>
      <c r="BB37" s="25"/>
      <c r="BC37" s="25"/>
      <c r="BD37" s="25"/>
      <c r="BE37" s="25"/>
      <c r="BF37" s="25"/>
      <c r="BG37" s="25"/>
      <c r="BH37" s="25"/>
      <c r="BI37" s="9"/>
    </row>
    <row r="38" spans="2:61" ht="11.15" customHeight="1">
      <c r="B38" s="10"/>
      <c r="C38" s="276"/>
      <c r="D38" s="277"/>
      <c r="E38" s="277"/>
      <c r="F38" s="277"/>
      <c r="G38" s="277"/>
      <c r="H38" s="277"/>
      <c r="I38" s="278"/>
      <c r="J38" s="12"/>
      <c r="K38" s="12"/>
      <c r="L38" s="255"/>
      <c r="M38" s="256"/>
      <c r="N38" s="256"/>
      <c r="O38" s="256"/>
      <c r="P38" s="256"/>
      <c r="Q38" s="256"/>
      <c r="R38" s="257"/>
      <c r="S38" s="19"/>
      <c r="T38" s="255"/>
      <c r="U38" s="256"/>
      <c r="V38" s="256"/>
      <c r="W38" s="256"/>
      <c r="X38" s="256"/>
      <c r="Y38" s="256"/>
      <c r="Z38" s="256"/>
      <c r="AA38" s="256"/>
      <c r="AB38" s="256"/>
      <c r="AC38" s="256"/>
      <c r="AD38" s="257"/>
      <c r="AE38" s="19"/>
      <c r="AF38" s="255"/>
      <c r="AG38" s="256"/>
      <c r="AH38" s="256"/>
      <c r="AI38" s="256"/>
      <c r="AJ38" s="256"/>
      <c r="AK38" s="256"/>
      <c r="AL38" s="256"/>
      <c r="AM38" s="256"/>
      <c r="AN38" s="256"/>
      <c r="AO38" s="256"/>
      <c r="AP38" s="256"/>
      <c r="AQ38" s="256"/>
      <c r="AR38" s="256"/>
      <c r="AS38" s="256"/>
      <c r="AT38" s="257"/>
      <c r="AU38" s="19"/>
      <c r="AV38" s="255"/>
      <c r="AW38" s="256"/>
      <c r="AX38" s="256"/>
      <c r="AY38" s="256"/>
      <c r="AZ38" s="256"/>
      <c r="BA38" s="256"/>
      <c r="BB38" s="256"/>
      <c r="BC38" s="256"/>
      <c r="BD38" s="256"/>
      <c r="BE38" s="256"/>
      <c r="BF38" s="256"/>
      <c r="BG38" s="256"/>
      <c r="BH38" s="257"/>
      <c r="BI38" s="9"/>
    </row>
    <row r="39" spans="2:61" ht="11.15" customHeight="1">
      <c r="B39" s="10"/>
      <c r="C39" s="279"/>
      <c r="D39" s="280"/>
      <c r="E39" s="280"/>
      <c r="F39" s="280"/>
      <c r="G39" s="280"/>
      <c r="H39" s="280"/>
      <c r="I39" s="281"/>
      <c r="J39" s="12"/>
      <c r="K39" s="12"/>
      <c r="L39" s="258"/>
      <c r="M39" s="259"/>
      <c r="N39" s="259"/>
      <c r="O39" s="259"/>
      <c r="P39" s="259"/>
      <c r="Q39" s="259"/>
      <c r="R39" s="260"/>
      <c r="S39" s="19"/>
      <c r="T39" s="258"/>
      <c r="U39" s="259"/>
      <c r="V39" s="259"/>
      <c r="W39" s="259"/>
      <c r="X39" s="259"/>
      <c r="Y39" s="259"/>
      <c r="Z39" s="259"/>
      <c r="AA39" s="259"/>
      <c r="AB39" s="259"/>
      <c r="AC39" s="259"/>
      <c r="AD39" s="260"/>
      <c r="AE39" s="19"/>
      <c r="AF39" s="258"/>
      <c r="AG39" s="259"/>
      <c r="AH39" s="259"/>
      <c r="AI39" s="259"/>
      <c r="AJ39" s="259"/>
      <c r="AK39" s="259"/>
      <c r="AL39" s="259"/>
      <c r="AM39" s="259"/>
      <c r="AN39" s="259"/>
      <c r="AO39" s="259"/>
      <c r="AP39" s="259"/>
      <c r="AQ39" s="259"/>
      <c r="AR39" s="259"/>
      <c r="AS39" s="259"/>
      <c r="AT39" s="260"/>
      <c r="AU39" s="19"/>
      <c r="AV39" s="258"/>
      <c r="AW39" s="259"/>
      <c r="AX39" s="259"/>
      <c r="AY39" s="259"/>
      <c r="AZ39" s="259"/>
      <c r="BA39" s="259"/>
      <c r="BB39" s="259"/>
      <c r="BC39" s="259"/>
      <c r="BD39" s="259"/>
      <c r="BE39" s="259"/>
      <c r="BF39" s="259"/>
      <c r="BG39" s="259"/>
      <c r="BH39" s="260"/>
      <c r="BI39" s="9"/>
    </row>
    <row r="40" spans="2:61" ht="11.15" customHeight="1">
      <c r="B40" s="10"/>
      <c r="C40" s="282"/>
      <c r="D40" s="283"/>
      <c r="E40" s="283"/>
      <c r="F40" s="283"/>
      <c r="G40" s="283"/>
      <c r="H40" s="283"/>
      <c r="I40" s="284"/>
      <c r="J40" s="12"/>
      <c r="K40" s="12"/>
      <c r="L40" s="261"/>
      <c r="M40" s="262"/>
      <c r="N40" s="262"/>
      <c r="O40" s="262"/>
      <c r="P40" s="262"/>
      <c r="Q40" s="262"/>
      <c r="R40" s="263"/>
      <c r="S40" s="19"/>
      <c r="T40" s="261"/>
      <c r="U40" s="262"/>
      <c r="V40" s="262"/>
      <c r="W40" s="262"/>
      <c r="X40" s="262"/>
      <c r="Y40" s="262"/>
      <c r="Z40" s="262"/>
      <c r="AA40" s="262"/>
      <c r="AB40" s="262"/>
      <c r="AC40" s="262"/>
      <c r="AD40" s="263"/>
      <c r="AE40" s="19"/>
      <c r="AF40" s="261"/>
      <c r="AG40" s="262"/>
      <c r="AH40" s="262"/>
      <c r="AI40" s="262"/>
      <c r="AJ40" s="262"/>
      <c r="AK40" s="262"/>
      <c r="AL40" s="262"/>
      <c r="AM40" s="262"/>
      <c r="AN40" s="262"/>
      <c r="AO40" s="262"/>
      <c r="AP40" s="262"/>
      <c r="AQ40" s="262"/>
      <c r="AR40" s="262"/>
      <c r="AS40" s="262"/>
      <c r="AT40" s="263"/>
      <c r="AU40" s="19"/>
      <c r="AV40" s="261"/>
      <c r="AW40" s="262"/>
      <c r="AX40" s="262"/>
      <c r="AY40" s="262"/>
      <c r="AZ40" s="262"/>
      <c r="BA40" s="262"/>
      <c r="BB40" s="262"/>
      <c r="BC40" s="262"/>
      <c r="BD40" s="262"/>
      <c r="BE40" s="262"/>
      <c r="BF40" s="262"/>
      <c r="BG40" s="262"/>
      <c r="BH40" s="263"/>
      <c r="BI40" s="9"/>
    </row>
    <row r="41" spans="2:61" ht="11.15" customHeight="1">
      <c r="B41" s="10"/>
      <c r="C41" s="11"/>
      <c r="D41" s="8"/>
      <c r="E41" s="8"/>
      <c r="F41" s="8"/>
      <c r="G41" s="8"/>
      <c r="H41" s="8"/>
      <c r="I41" s="8"/>
      <c r="J41" s="8"/>
      <c r="K41" s="8"/>
      <c r="L41" s="11"/>
      <c r="M41" s="8"/>
      <c r="N41" s="8"/>
      <c r="O41" s="8"/>
      <c r="P41" s="8"/>
      <c r="Q41" s="8"/>
      <c r="R41" s="8"/>
      <c r="S41" s="8"/>
      <c r="T41" s="11"/>
      <c r="U41" s="8"/>
      <c r="V41" s="8"/>
      <c r="W41" s="11"/>
      <c r="X41" s="8"/>
      <c r="Y41" s="8"/>
      <c r="Z41" s="8"/>
      <c r="AA41" s="8"/>
      <c r="AB41" s="8"/>
      <c r="AC41" s="8"/>
      <c r="AD41" s="8"/>
      <c r="AE41" s="8"/>
      <c r="AF41" s="11"/>
      <c r="AG41" s="8"/>
      <c r="AH41" s="8"/>
      <c r="AI41" s="11"/>
      <c r="AJ41" s="8"/>
      <c r="AK41" s="8"/>
      <c r="AL41" s="8"/>
      <c r="AM41" s="8"/>
      <c r="AN41" s="8"/>
      <c r="AO41" s="8"/>
      <c r="AP41" s="8"/>
      <c r="AQ41" s="8"/>
      <c r="AR41" s="8"/>
      <c r="AS41" s="8"/>
      <c r="AT41" s="8"/>
      <c r="AU41" s="8"/>
      <c r="AV41" s="11"/>
      <c r="AW41" s="8"/>
      <c r="AX41" s="8"/>
      <c r="AY41" s="8"/>
      <c r="AZ41" s="8"/>
      <c r="BA41" s="8"/>
      <c r="BB41" s="8"/>
      <c r="BC41" s="8"/>
      <c r="BD41" s="8"/>
      <c r="BE41" s="8"/>
      <c r="BF41" s="8"/>
      <c r="BG41" s="8"/>
      <c r="BH41" s="8"/>
      <c r="BI41" s="9"/>
    </row>
    <row r="42" spans="2:61" ht="11.15" customHeight="1">
      <c r="B42" s="10"/>
      <c r="C42" s="275" t="s">
        <v>6</v>
      </c>
      <c r="D42" s="275"/>
      <c r="E42" s="275"/>
      <c r="F42" s="275"/>
      <c r="G42" s="275"/>
      <c r="H42" s="27"/>
      <c r="I42" s="27"/>
      <c r="J42" s="27"/>
      <c r="K42" s="27"/>
      <c r="L42" s="27"/>
      <c r="M42" s="27"/>
      <c r="N42" s="27"/>
      <c r="O42" s="27"/>
      <c r="P42" s="27"/>
      <c r="Q42" s="27"/>
      <c r="R42" s="27"/>
      <c r="S42" s="275" t="s">
        <v>219</v>
      </c>
      <c r="T42" s="275"/>
      <c r="U42" s="275"/>
      <c r="V42" s="275"/>
      <c r="W42" s="275"/>
      <c r="X42" s="275"/>
      <c r="Y42" s="275"/>
      <c r="Z42" s="275"/>
      <c r="AA42" s="275"/>
      <c r="AB42" s="275"/>
      <c r="AC42" s="275"/>
      <c r="AD42" s="27"/>
      <c r="AE42" s="8"/>
      <c r="AF42" s="8"/>
      <c r="AG42" s="8"/>
      <c r="AH42" s="8"/>
      <c r="BI42" s="9"/>
    </row>
    <row r="43" spans="2:61" ht="11.15" customHeight="1">
      <c r="B43" s="10"/>
      <c r="C43" s="275"/>
      <c r="D43" s="275"/>
      <c r="E43" s="275"/>
      <c r="F43" s="275"/>
      <c r="G43" s="275"/>
      <c r="H43" s="27"/>
      <c r="I43" s="27"/>
      <c r="J43" s="27"/>
      <c r="K43" s="27"/>
      <c r="L43" s="27"/>
      <c r="M43" s="27"/>
      <c r="N43" s="27"/>
      <c r="O43" s="27"/>
      <c r="P43" s="27"/>
      <c r="Q43" s="27"/>
      <c r="R43" s="27"/>
      <c r="S43" s="275"/>
      <c r="T43" s="275"/>
      <c r="U43" s="275"/>
      <c r="V43" s="275"/>
      <c r="W43" s="275"/>
      <c r="X43" s="275"/>
      <c r="Y43" s="275"/>
      <c r="Z43" s="275"/>
      <c r="AA43" s="275"/>
      <c r="AB43" s="275"/>
      <c r="AC43" s="275"/>
      <c r="AD43" s="27"/>
      <c r="AE43" s="8"/>
      <c r="AF43" s="8"/>
      <c r="AG43" s="8"/>
      <c r="AH43" s="8"/>
      <c r="BI43" s="9"/>
    </row>
    <row r="44" spans="2:61" ht="11.15" customHeight="1">
      <c r="B44" s="10"/>
      <c r="C44" s="276"/>
      <c r="D44" s="277"/>
      <c r="E44" s="277"/>
      <c r="F44" s="277"/>
      <c r="G44" s="277"/>
      <c r="H44" s="277"/>
      <c r="I44" s="277"/>
      <c r="J44" s="277"/>
      <c r="K44" s="277"/>
      <c r="L44" s="277"/>
      <c r="M44" s="277"/>
      <c r="N44" s="277"/>
      <c r="O44" s="277"/>
      <c r="P44" s="277"/>
      <c r="Q44" s="278"/>
      <c r="R44" s="8"/>
      <c r="S44" s="255"/>
      <c r="T44" s="256"/>
      <c r="U44" s="256"/>
      <c r="V44" s="256"/>
      <c r="W44" s="256"/>
      <c r="X44" s="256"/>
      <c r="Y44" s="256"/>
      <c r="Z44" s="256"/>
      <c r="AA44" s="256"/>
      <c r="AB44" s="256"/>
      <c r="AC44" s="257"/>
      <c r="AD44" s="8"/>
      <c r="AE44" s="8"/>
      <c r="AF44" s="8"/>
      <c r="AG44" s="8"/>
      <c r="AH44" s="8"/>
      <c r="BI44" s="9"/>
    </row>
    <row r="45" spans="2:61" ht="11.15" customHeight="1">
      <c r="B45" s="10"/>
      <c r="C45" s="279"/>
      <c r="D45" s="280"/>
      <c r="E45" s="280"/>
      <c r="F45" s="280"/>
      <c r="G45" s="280"/>
      <c r="H45" s="280"/>
      <c r="I45" s="280"/>
      <c r="J45" s="280"/>
      <c r="K45" s="280"/>
      <c r="L45" s="280"/>
      <c r="M45" s="280"/>
      <c r="N45" s="280"/>
      <c r="O45" s="280"/>
      <c r="P45" s="280"/>
      <c r="Q45" s="281"/>
      <c r="R45" s="8"/>
      <c r="S45" s="258"/>
      <c r="T45" s="259"/>
      <c r="U45" s="259"/>
      <c r="V45" s="259"/>
      <c r="W45" s="259"/>
      <c r="X45" s="259"/>
      <c r="Y45" s="259"/>
      <c r="Z45" s="259"/>
      <c r="AA45" s="259"/>
      <c r="AB45" s="259"/>
      <c r="AC45" s="260"/>
      <c r="AD45" s="8"/>
      <c r="AE45" s="8"/>
      <c r="AF45" s="8"/>
      <c r="AG45" s="8"/>
      <c r="AH45" s="8"/>
      <c r="BI45" s="9"/>
    </row>
    <row r="46" spans="2:61" ht="11.15" customHeight="1">
      <c r="B46" s="10"/>
      <c r="C46" s="282"/>
      <c r="D46" s="283"/>
      <c r="E46" s="283"/>
      <c r="F46" s="283"/>
      <c r="G46" s="283"/>
      <c r="H46" s="283"/>
      <c r="I46" s="283"/>
      <c r="J46" s="283"/>
      <c r="K46" s="283"/>
      <c r="L46" s="283"/>
      <c r="M46" s="283"/>
      <c r="N46" s="283"/>
      <c r="O46" s="283"/>
      <c r="P46" s="283"/>
      <c r="Q46" s="284"/>
      <c r="R46" s="8"/>
      <c r="S46" s="261"/>
      <c r="T46" s="262"/>
      <c r="U46" s="262"/>
      <c r="V46" s="262"/>
      <c r="W46" s="262"/>
      <c r="X46" s="262"/>
      <c r="Y46" s="262"/>
      <c r="Z46" s="262"/>
      <c r="AA46" s="262"/>
      <c r="AB46" s="262"/>
      <c r="AC46" s="263"/>
      <c r="AD46" s="8"/>
      <c r="AE46" s="8"/>
      <c r="AF46" s="8"/>
      <c r="AG46" s="8"/>
      <c r="AH46" s="8"/>
      <c r="BI46" s="9"/>
    </row>
    <row r="47" spans="2:61" ht="11.15" customHeight="1">
      <c r="B47" s="10"/>
      <c r="C47" s="13" t="s">
        <v>233</v>
      </c>
      <c r="D47" s="13"/>
      <c r="E47" s="8"/>
      <c r="F47" s="8"/>
      <c r="G47" s="8"/>
      <c r="H47" s="8"/>
      <c r="I47" s="8"/>
      <c r="J47" s="8"/>
      <c r="K47" s="8"/>
      <c r="L47" s="8"/>
      <c r="M47" s="8"/>
      <c r="N47" s="8"/>
      <c r="O47" s="8"/>
      <c r="P47" s="8"/>
      <c r="Q47" s="8"/>
      <c r="R47" s="8"/>
      <c r="S47" s="11"/>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BI47" s="9"/>
    </row>
    <row r="48" spans="2:61" ht="11.15" customHeight="1">
      <c r="B48" s="10"/>
      <c r="C48" s="275" t="s">
        <v>8</v>
      </c>
      <c r="D48" s="275"/>
      <c r="E48" s="275"/>
      <c r="F48" s="275"/>
      <c r="G48" s="275"/>
      <c r="H48" s="275"/>
      <c r="I48" s="275"/>
      <c r="J48" s="275"/>
      <c r="K48" s="275"/>
      <c r="L48" s="27"/>
      <c r="M48" s="285"/>
      <c r="N48" s="285"/>
      <c r="O48" s="285"/>
      <c r="P48" s="285"/>
      <c r="Q48" s="285"/>
      <c r="R48" s="285"/>
      <c r="S48" s="285"/>
      <c r="T48" s="285"/>
      <c r="U48" s="285"/>
      <c r="V48" s="27"/>
      <c r="W48" s="27"/>
      <c r="X48" s="27"/>
      <c r="Y48" s="275" t="s">
        <v>9</v>
      </c>
      <c r="Z48" s="275"/>
      <c r="AA48" s="275"/>
      <c r="AB48" s="275"/>
      <c r="AC48" s="275"/>
      <c r="AD48" s="275"/>
      <c r="AE48" s="275"/>
      <c r="AF48" s="275"/>
      <c r="AG48" s="275"/>
      <c r="AH48" s="275"/>
      <c r="AI48" s="275"/>
      <c r="AJ48" s="275"/>
      <c r="AK48" s="8"/>
      <c r="AL48" s="8"/>
      <c r="AM48" s="8"/>
      <c r="AN48" s="8"/>
      <c r="AO48" s="8"/>
      <c r="AP48" s="8"/>
      <c r="AQ48" s="8"/>
      <c r="AR48" s="8"/>
      <c r="AS48" s="8"/>
      <c r="AT48" s="8"/>
      <c r="AU48" s="8"/>
      <c r="AV48" s="8"/>
      <c r="AW48" s="8"/>
      <c r="AX48" s="8"/>
      <c r="AY48" s="8"/>
      <c r="AZ48" s="8"/>
      <c r="BA48" s="8"/>
      <c r="BB48" s="8"/>
      <c r="BC48" s="8"/>
      <c r="BD48" s="8"/>
      <c r="BE48" s="8"/>
      <c r="BF48" s="8"/>
      <c r="BG48" s="8"/>
      <c r="BH48" s="8"/>
      <c r="BI48" s="9"/>
    </row>
    <row r="49" spans="2:61" ht="11.15" customHeight="1">
      <c r="B49" s="10"/>
      <c r="C49" s="275"/>
      <c r="D49" s="275"/>
      <c r="E49" s="275"/>
      <c r="F49" s="275"/>
      <c r="G49" s="275"/>
      <c r="H49" s="275"/>
      <c r="I49" s="275"/>
      <c r="J49" s="275"/>
      <c r="K49" s="275"/>
      <c r="L49" s="27"/>
      <c r="M49" s="285"/>
      <c r="N49" s="285"/>
      <c r="O49" s="285"/>
      <c r="P49" s="285"/>
      <c r="Q49" s="285"/>
      <c r="R49" s="285"/>
      <c r="S49" s="285"/>
      <c r="T49" s="285"/>
      <c r="U49" s="285"/>
      <c r="V49" s="27"/>
      <c r="W49" s="27"/>
      <c r="X49" s="27"/>
      <c r="Y49" s="275"/>
      <c r="Z49" s="275"/>
      <c r="AA49" s="275"/>
      <c r="AB49" s="275"/>
      <c r="AC49" s="275"/>
      <c r="AD49" s="275"/>
      <c r="AE49" s="275"/>
      <c r="AF49" s="275"/>
      <c r="AG49" s="275"/>
      <c r="AH49" s="275"/>
      <c r="AI49" s="275"/>
      <c r="AJ49" s="275"/>
      <c r="AK49" s="8"/>
      <c r="AL49" s="8"/>
      <c r="AM49" s="8"/>
      <c r="AN49" s="8"/>
      <c r="AO49" s="8"/>
      <c r="AP49" s="8"/>
      <c r="AQ49" s="8"/>
      <c r="AR49" s="8"/>
      <c r="AS49" s="8"/>
      <c r="AT49" s="8"/>
      <c r="AU49" s="8"/>
      <c r="AV49" s="8"/>
      <c r="AW49" s="8"/>
      <c r="AX49" s="8"/>
      <c r="AY49" s="8"/>
      <c r="AZ49" s="8"/>
      <c r="BA49" s="8"/>
      <c r="BB49" s="8"/>
      <c r="BC49" s="8"/>
      <c r="BD49" s="8"/>
      <c r="BE49" s="8"/>
      <c r="BF49" s="8"/>
      <c r="BG49" s="8"/>
      <c r="BH49" s="8"/>
      <c r="BI49" s="9"/>
    </row>
    <row r="50" spans="2:61" ht="11.15" customHeight="1">
      <c r="B50" s="10"/>
      <c r="C50" s="276"/>
      <c r="D50" s="277"/>
      <c r="E50" s="277"/>
      <c r="F50" s="277"/>
      <c r="G50" s="277"/>
      <c r="H50" s="278"/>
      <c r="I50" s="14"/>
      <c r="J50" s="276"/>
      <c r="K50" s="277"/>
      <c r="L50" s="277"/>
      <c r="M50" s="277"/>
      <c r="N50" s="277"/>
      <c r="O50" s="278"/>
      <c r="P50" s="14"/>
      <c r="Q50" s="276"/>
      <c r="R50" s="277"/>
      <c r="S50" s="277"/>
      <c r="T50" s="277"/>
      <c r="U50" s="277"/>
      <c r="V50" s="278"/>
      <c r="W50" s="8"/>
      <c r="X50" s="8"/>
      <c r="Y50" s="298"/>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c r="AY50" s="8"/>
      <c r="AZ50" s="8"/>
      <c r="BA50" s="8"/>
      <c r="BB50" s="8"/>
      <c r="BC50" s="8"/>
      <c r="BD50" s="8"/>
      <c r="BE50" s="8"/>
      <c r="BF50" s="8"/>
      <c r="BG50" s="8"/>
      <c r="BH50" s="8"/>
      <c r="BI50" s="9"/>
    </row>
    <row r="51" spans="2:61" ht="11.15" customHeight="1">
      <c r="B51" s="10"/>
      <c r="C51" s="279"/>
      <c r="D51" s="280"/>
      <c r="E51" s="280"/>
      <c r="F51" s="280"/>
      <c r="G51" s="280"/>
      <c r="H51" s="281"/>
      <c r="I51" s="14"/>
      <c r="J51" s="279"/>
      <c r="K51" s="280"/>
      <c r="L51" s="280"/>
      <c r="M51" s="280"/>
      <c r="N51" s="280"/>
      <c r="O51" s="281"/>
      <c r="P51" s="14"/>
      <c r="Q51" s="279"/>
      <c r="R51" s="280"/>
      <c r="S51" s="280"/>
      <c r="T51" s="280"/>
      <c r="U51" s="280"/>
      <c r="V51" s="281"/>
      <c r="W51" s="8"/>
      <c r="X51" s="8"/>
      <c r="Y51" s="301"/>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c r="AY51" s="8"/>
      <c r="AZ51" s="8"/>
      <c r="BA51" s="8"/>
      <c r="BB51" s="8"/>
      <c r="BC51" s="8"/>
      <c r="BD51" s="8"/>
      <c r="BE51" s="8"/>
      <c r="BF51" s="8"/>
      <c r="BG51" s="8"/>
      <c r="BH51" s="8"/>
      <c r="BI51" s="9"/>
    </row>
    <row r="52" spans="2:61" ht="11.15" customHeight="1">
      <c r="B52" s="10"/>
      <c r="C52" s="282"/>
      <c r="D52" s="283"/>
      <c r="E52" s="283"/>
      <c r="F52" s="283"/>
      <c r="G52" s="283"/>
      <c r="H52" s="284"/>
      <c r="I52" s="14"/>
      <c r="J52" s="282"/>
      <c r="K52" s="283"/>
      <c r="L52" s="283"/>
      <c r="M52" s="283"/>
      <c r="N52" s="283"/>
      <c r="O52" s="284"/>
      <c r="P52" s="14"/>
      <c r="Q52" s="282"/>
      <c r="R52" s="283"/>
      <c r="S52" s="283"/>
      <c r="T52" s="283"/>
      <c r="U52" s="283"/>
      <c r="V52" s="284"/>
      <c r="W52" s="8"/>
      <c r="X52" s="8"/>
      <c r="Y52" s="304"/>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c r="AY52" s="8"/>
      <c r="AZ52" s="8"/>
      <c r="BA52" s="8"/>
      <c r="BB52" s="8"/>
      <c r="BC52" s="8"/>
      <c r="BD52" s="8"/>
      <c r="BE52" s="8"/>
      <c r="BF52" s="8"/>
      <c r="BG52" s="8"/>
      <c r="BH52" s="8"/>
      <c r="BI52" s="9"/>
    </row>
    <row r="53" spans="2:61" ht="11.15" customHeight="1">
      <c r="B53" s="10"/>
      <c r="C53" s="11"/>
      <c r="D53" s="8"/>
      <c r="E53" s="8"/>
      <c r="F53" s="8"/>
      <c r="G53" s="8"/>
      <c r="H53" s="8"/>
      <c r="I53" s="8"/>
      <c r="J53" s="11"/>
      <c r="K53" s="8"/>
      <c r="L53" s="8"/>
      <c r="M53" s="8"/>
      <c r="N53" s="8"/>
      <c r="O53" s="8"/>
      <c r="P53" s="8"/>
      <c r="Q53" s="11"/>
      <c r="R53" s="8"/>
      <c r="S53" s="8"/>
      <c r="T53" s="8"/>
      <c r="U53" s="8"/>
      <c r="V53" s="8"/>
      <c r="W53" s="8"/>
      <c r="X53" s="8"/>
      <c r="Y53" s="11"/>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9"/>
    </row>
    <row r="54" spans="2:61" ht="11.15" customHeight="1">
      <c r="B54" s="1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7"/>
    </row>
    <row r="55" spans="2:61" ht="10.15" customHeight="1">
      <c r="B55" s="273" t="s">
        <v>149</v>
      </c>
      <c r="C55" s="273"/>
      <c r="D55" s="273"/>
      <c r="E55" s="273"/>
      <c r="F55" s="273"/>
      <c r="G55" s="273"/>
      <c r="H55" s="273"/>
      <c r="I55" s="273"/>
      <c r="J55" s="273"/>
      <c r="K55" s="273"/>
      <c r="L55" s="273"/>
      <c r="M55" s="273"/>
      <c r="N55" s="273"/>
      <c r="O55" s="273"/>
      <c r="P55" s="273"/>
      <c r="Q55" s="273"/>
      <c r="R55" s="273"/>
      <c r="S55" s="273"/>
      <c r="T55" s="273"/>
      <c r="U55" s="273"/>
      <c r="V55" s="273"/>
      <c r="W55" s="273"/>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row>
    <row r="56" spans="2:61" ht="10.15" customHeight="1">
      <c r="B56" s="273"/>
      <c r="C56" s="273"/>
      <c r="D56" s="273"/>
      <c r="E56" s="273"/>
      <c r="F56" s="273"/>
      <c r="G56" s="273"/>
      <c r="H56" s="273"/>
      <c r="I56" s="273"/>
      <c r="J56" s="273"/>
      <c r="K56" s="273"/>
      <c r="L56" s="273"/>
      <c r="M56" s="273"/>
      <c r="N56" s="273"/>
      <c r="O56" s="273"/>
      <c r="P56" s="273"/>
      <c r="Q56" s="273"/>
      <c r="R56" s="273"/>
      <c r="S56" s="273"/>
      <c r="T56" s="273"/>
      <c r="U56" s="273"/>
      <c r="V56" s="273"/>
      <c r="W56" s="273"/>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row>
    <row r="57" spans="2:61" ht="10.15" customHeight="1">
      <c r="B57" s="273"/>
      <c r="C57" s="273"/>
      <c r="D57" s="273"/>
      <c r="E57" s="273"/>
      <c r="F57" s="273"/>
      <c r="G57" s="273"/>
      <c r="H57" s="273"/>
      <c r="I57" s="273"/>
      <c r="J57" s="273"/>
      <c r="K57" s="273"/>
      <c r="L57" s="273"/>
      <c r="M57" s="273"/>
      <c r="N57" s="273"/>
      <c r="O57" s="273"/>
      <c r="P57" s="273"/>
      <c r="Q57" s="273"/>
      <c r="R57" s="273"/>
      <c r="S57" s="273"/>
      <c r="T57" s="273"/>
      <c r="U57" s="273"/>
      <c r="V57" s="273"/>
      <c r="W57" s="273"/>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row>
    <row r="58" spans="2:61" ht="10.15" customHeight="1">
      <c r="B58" s="274" t="s">
        <v>223</v>
      </c>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row>
    <row r="59" spans="2:61" ht="10.15" customHeight="1">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row>
    <row r="60" spans="2:61" ht="10.15" customHeight="1">
      <c r="B60" s="254" t="s">
        <v>490</v>
      </c>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row>
    <row r="61" spans="2:61" ht="10.15" customHeight="1">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row>
    <row r="62" spans="2:61" ht="10.15" customHeight="1">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row>
    <row r="63" spans="2:61" ht="10.15" customHeight="1">
      <c r="B63" s="254" t="s">
        <v>488</v>
      </c>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row>
    <row r="64" spans="2:61" ht="10.15" customHeight="1">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row>
    <row r="65" spans="2:61" ht="10.15" customHeight="1">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row>
    <row r="66" spans="2:61" ht="10.15" customHeight="1">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row>
    <row r="67" spans="2:61" ht="10.15" customHeight="1">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row>
    <row r="70" spans="2:61" ht="10.15" customHeight="1">
      <c r="B70" s="254" t="s">
        <v>301</v>
      </c>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row>
    <row r="71" spans="2:61" ht="10.15" customHeight="1">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row>
    <row r="72" spans="2:61" ht="10.15" customHeight="1">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row>
    <row r="73" spans="2:61" ht="10.15" customHeight="1">
      <c r="B73" s="254"/>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row>
    <row r="74" spans="2:61" ht="10.15" customHeight="1">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row>
    <row r="75" spans="2:61" ht="10.15" customHeight="1">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row>
    <row r="76" spans="2:61" ht="10.15" customHeight="1">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row>
    <row r="77" spans="2:61" ht="10.15" customHeight="1">
      <c r="B77" s="264" t="s">
        <v>234</v>
      </c>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6"/>
    </row>
    <row r="78" spans="2:61" ht="11.15" customHeight="1">
      <c r="B78" s="267"/>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9"/>
    </row>
    <row r="79" spans="2:61" ht="11.15" customHeight="1">
      <c r="B79" s="270"/>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O79" s="271"/>
      <c r="AP79" s="271"/>
      <c r="AQ79" s="271"/>
      <c r="AR79" s="271"/>
      <c r="AS79" s="271"/>
      <c r="AT79" s="271"/>
      <c r="AU79" s="271"/>
      <c r="AV79" s="271"/>
      <c r="AW79" s="271"/>
      <c r="AX79" s="271"/>
      <c r="AY79" s="271"/>
      <c r="AZ79" s="271"/>
      <c r="BA79" s="271"/>
      <c r="BB79" s="271"/>
      <c r="BC79" s="271"/>
      <c r="BD79" s="271"/>
      <c r="BE79" s="271"/>
      <c r="BF79" s="271"/>
      <c r="BG79" s="271"/>
      <c r="BH79" s="271"/>
      <c r="BI79" s="272"/>
    </row>
    <row r="80" spans="2:61" ht="11.15" customHeight="1"/>
  </sheetData>
  <sheetProtection sheet="1" selectLockedCells="1"/>
  <mergeCells count="47">
    <mergeCell ref="B6:J7"/>
    <mergeCell ref="C50:H52"/>
    <mergeCell ref="J50:O52"/>
    <mergeCell ref="Q50:V52"/>
    <mergeCell ref="Y50:AX52"/>
    <mergeCell ref="C31:I33"/>
    <mergeCell ref="L31:R33"/>
    <mergeCell ref="T31:AD33"/>
    <mergeCell ref="AF31:AT33"/>
    <mergeCell ref="AX21:BI22"/>
    <mergeCell ref="AV31:BH33"/>
    <mergeCell ref="AM25:BA27"/>
    <mergeCell ref="AM23:AU24"/>
    <mergeCell ref="C38:I40"/>
    <mergeCell ref="L38:R40"/>
    <mergeCell ref="AF38:AT40"/>
    <mergeCell ref="BI2:BJ3"/>
    <mergeCell ref="B13:BJ15"/>
    <mergeCell ref="C23:K24"/>
    <mergeCell ref="C25:W27"/>
    <mergeCell ref="B21:K22"/>
    <mergeCell ref="BF2:BH3"/>
    <mergeCell ref="B2:J3"/>
    <mergeCell ref="BD2:BE3"/>
    <mergeCell ref="BA2:BC3"/>
    <mergeCell ref="AY2:AZ3"/>
    <mergeCell ref="AT2:AX3"/>
    <mergeCell ref="B8:P9"/>
    <mergeCell ref="AX23:BI24"/>
    <mergeCell ref="Z23:AH24"/>
    <mergeCell ref="Z25:AK27"/>
    <mergeCell ref="B17:BI20"/>
    <mergeCell ref="B70:BI75"/>
    <mergeCell ref="AV38:BH40"/>
    <mergeCell ref="B77:BI79"/>
    <mergeCell ref="B55:W57"/>
    <mergeCell ref="B58:BI59"/>
    <mergeCell ref="C42:G43"/>
    <mergeCell ref="S42:AC43"/>
    <mergeCell ref="C44:Q46"/>
    <mergeCell ref="S44:AC46"/>
    <mergeCell ref="C48:K49"/>
    <mergeCell ref="M48:U49"/>
    <mergeCell ref="Y48:AJ49"/>
    <mergeCell ref="T38:AD40"/>
    <mergeCell ref="B63:BI67"/>
    <mergeCell ref="B60:BI62"/>
  </mergeCells>
  <phoneticPr fontId="2"/>
  <dataValidations count="8">
    <dataValidation type="custom" allowBlank="1" showInputMessage="1" showErrorMessage="1" error="半角で入力ください。" sqref="Q50:V52 C50:H52 J50:O52" xr:uid="{00000000-0002-0000-0200-000000000000}">
      <formula1>LENB(C50)=LEN(C50)</formula1>
    </dataValidation>
    <dataValidation type="custom" allowBlank="1" showInputMessage="1" showErrorMessage="1" error="全角で入力ください。" sqref="S44:AC46 Z28:AK28 C28:W28 AM28:BA28" xr:uid="{00000000-0002-0000-0200-000001000000}">
      <formula1>C28=DBCS(C28)</formula1>
    </dataValidation>
    <dataValidation type="custom" allowBlank="1" showInputMessage="1" showErrorMessage="1" error="全角10文字以内で入力ください。" sqref="C44:Q46" xr:uid="{00000000-0002-0000-0200-000002000000}">
      <formula1>AND(C44=DBCS(C44),LEN(C44)&lt;11)</formula1>
    </dataValidation>
    <dataValidation type="custom" allowBlank="1" showInputMessage="1" showErrorMessage="1" error="全角8文字以内で入力ください。" sqref="AV31:BH33" xr:uid="{00000000-0002-0000-0200-000003000000}">
      <formula1>AND(AV31=DBCS(AV31),LEN(AV31)&lt;9)</formula1>
    </dataValidation>
    <dataValidation type="custom" allowBlank="1" showInputMessage="1" showErrorMessage="1" error="全角11文字以内で入力ください。" sqref="AF31:AT33" xr:uid="{00000000-0002-0000-0200-000004000000}">
      <formula1>AND(AF31=DBCS(AF31),LEN(AF31)&lt;12)</formula1>
    </dataValidation>
    <dataValidation type="custom" allowBlank="1" showInputMessage="1" showErrorMessage="1" error="全角7文字以内で入力ください。" sqref="T31:AD33" xr:uid="{00000000-0002-0000-0200-000005000000}">
      <formula1>AND(T31=DBCS(T31),LEN(T31)&lt;8)</formula1>
    </dataValidation>
    <dataValidation type="custom" allowBlank="1" showInputMessage="1" showErrorMessage="1" error="半角数字7桁で入力ください。" sqref="C31:I33" xr:uid="{00000000-0002-0000-0200-000006000000}">
      <formula1>AND(LENB(C31)=LEN(C31),LEN(C31)=7)</formula1>
    </dataValidation>
    <dataValidation allowBlank="1" showInputMessage="1" showErrorMessage="1" error="全角で入力ください。" sqref="C25:W27 Z25:AK27 AM25:BA27" xr:uid="{00000000-0002-0000-0200-000007000000}"/>
  </dataValidations>
  <printOptions horizontalCentered="1" verticalCentered="1"/>
  <pageMargins left="0.23622047244094491" right="0.23622047244094491" top="0.35433070866141736" bottom="0.35433070866141736"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8000000}">
          <x14:formula1>
            <xm:f>入力リスト!$D$3:$D$33</xm:f>
          </x14:formula1>
          <xm:sqref>BF2</xm:sqref>
        </x14:dataValidation>
        <x14:dataValidation type="list" allowBlank="1" showInputMessage="1" showErrorMessage="1" xr:uid="{00000000-0002-0000-0200-000009000000}">
          <x14:formula1>
            <xm:f>入力リスト!$C$3:$C$14</xm:f>
          </x14:formula1>
          <xm:sqref>BA2</xm:sqref>
        </x14:dataValidation>
        <x14:dataValidation type="list" allowBlank="1" showInputMessage="1" showErrorMessage="1" xr:uid="{00000000-0002-0000-0200-00000A000000}">
          <x14:formula1>
            <xm:f>入力リスト!$B$3:$B$5</xm:f>
          </x14:formula1>
          <xm:sqref>AT2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4"/>
  </sheetPr>
  <dimension ref="B2:BL75"/>
  <sheetViews>
    <sheetView view="pageBreakPreview" topLeftCell="A7" zoomScale="145" zoomScaleNormal="100" zoomScaleSheetLayoutView="145" workbookViewId="0">
      <selection activeCell="D7" sqref="D7:X8"/>
    </sheetView>
  </sheetViews>
  <sheetFormatPr defaultColWidth="1.6640625" defaultRowHeight="11.95" customHeight="1"/>
  <cols>
    <col min="1" max="3" width="1.6640625" style="1"/>
    <col min="4" max="4" width="1.6640625" style="1" customWidth="1"/>
    <col min="5" max="13" width="1.6640625" style="1"/>
    <col min="14" max="14" width="1.6640625" style="1" customWidth="1"/>
    <col min="15" max="21" width="1.6640625" style="1"/>
    <col min="22" max="22" width="1.6640625" style="1" customWidth="1"/>
    <col min="23" max="16384" width="1.6640625" style="1"/>
  </cols>
  <sheetData>
    <row r="2" spans="2:64" ht="11.95" customHeight="1">
      <c r="B2" s="38"/>
      <c r="C2" s="333" t="s">
        <v>235</v>
      </c>
      <c r="D2" s="334"/>
      <c r="E2" s="334"/>
      <c r="F2" s="334"/>
      <c r="G2" s="334"/>
      <c r="H2" s="334"/>
      <c r="I2" s="334"/>
      <c r="J2" s="334"/>
      <c r="K2" s="334"/>
      <c r="L2" s="334"/>
      <c r="M2" s="334"/>
      <c r="N2" s="334"/>
      <c r="O2" s="334"/>
      <c r="P2" s="334"/>
      <c r="Q2" s="334"/>
      <c r="R2" s="334"/>
      <c r="S2" s="334"/>
      <c r="T2" s="334"/>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310" t="s">
        <v>148</v>
      </c>
      <c r="BB2" s="310"/>
      <c r="BC2" s="310"/>
      <c r="BD2" s="310"/>
      <c r="BE2" s="310"/>
      <c r="BF2" s="310"/>
      <c r="BG2" s="310"/>
      <c r="BH2" s="310"/>
      <c r="BI2" s="310"/>
      <c r="BJ2" s="310"/>
      <c r="BK2" s="310"/>
      <c r="BL2" s="311"/>
    </row>
    <row r="3" spans="2:64" ht="11.95" customHeight="1">
      <c r="B3" s="10"/>
      <c r="C3" s="335"/>
      <c r="D3" s="336"/>
      <c r="E3" s="336"/>
      <c r="F3" s="336"/>
      <c r="G3" s="336"/>
      <c r="H3" s="336"/>
      <c r="I3" s="336"/>
      <c r="J3" s="336"/>
      <c r="K3" s="336"/>
      <c r="L3" s="336"/>
      <c r="M3" s="336"/>
      <c r="N3" s="336"/>
      <c r="O3" s="336"/>
      <c r="P3" s="336"/>
      <c r="Q3" s="336"/>
      <c r="R3" s="336"/>
      <c r="S3" s="336"/>
      <c r="T3" s="336"/>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312"/>
      <c r="BB3" s="312"/>
      <c r="BC3" s="312"/>
      <c r="BD3" s="312"/>
      <c r="BE3" s="312"/>
      <c r="BF3" s="312"/>
      <c r="BG3" s="312"/>
      <c r="BH3" s="312"/>
      <c r="BI3" s="312"/>
      <c r="BJ3" s="312"/>
      <c r="BK3" s="312"/>
      <c r="BL3" s="313"/>
    </row>
    <row r="4" spans="2:64" ht="11.95" customHeight="1">
      <c r="B4" s="10"/>
      <c r="C4" s="144" t="s">
        <v>236</v>
      </c>
      <c r="D4" s="25"/>
      <c r="E4" s="25"/>
      <c r="F4" s="25"/>
      <c r="G4" s="25"/>
      <c r="H4" s="25"/>
      <c r="I4" s="25"/>
      <c r="J4" s="25"/>
      <c r="K4" s="25"/>
      <c r="L4" s="25"/>
      <c r="M4" s="25"/>
      <c r="N4" s="8"/>
      <c r="O4" s="8"/>
      <c r="P4" s="8"/>
      <c r="Q4" s="8"/>
      <c r="R4" s="8"/>
      <c r="S4" s="8"/>
      <c r="T4" s="8"/>
      <c r="U4" s="8"/>
      <c r="V4" s="8"/>
      <c r="W4" s="8"/>
      <c r="X4" s="8"/>
      <c r="Y4" s="8"/>
      <c r="Z4" s="8"/>
      <c r="AA4" s="8"/>
      <c r="AB4" s="8"/>
      <c r="AC4" s="8"/>
      <c r="AD4" s="8"/>
      <c r="AE4" s="8"/>
      <c r="AF4" s="8"/>
      <c r="AG4" s="8"/>
      <c r="AH4" s="8"/>
      <c r="AI4" s="8"/>
      <c r="AJ4" s="8"/>
      <c r="AK4" s="8"/>
      <c r="AL4" s="8"/>
      <c r="AM4" s="141"/>
      <c r="AN4" s="141"/>
      <c r="AO4" s="141"/>
      <c r="AP4" s="141"/>
      <c r="AQ4" s="141"/>
      <c r="AR4" s="141"/>
      <c r="AS4" s="141"/>
      <c r="AT4" s="141"/>
      <c r="AU4" s="141"/>
      <c r="AV4" s="141"/>
      <c r="AW4" s="141"/>
      <c r="AX4" s="141"/>
      <c r="AY4" s="141"/>
      <c r="AZ4" s="8"/>
      <c r="BA4" s="8"/>
      <c r="BB4" s="8"/>
      <c r="BC4" s="8"/>
      <c r="BD4" s="8"/>
      <c r="BE4" s="8"/>
      <c r="BF4" s="8"/>
      <c r="BG4" s="8"/>
      <c r="BH4" s="8"/>
      <c r="BI4" s="8"/>
      <c r="BJ4" s="8"/>
      <c r="BK4" s="8"/>
      <c r="BL4" s="9"/>
    </row>
    <row r="5" spans="2:64" ht="6.75" customHeight="1">
      <c r="B5" s="10"/>
      <c r="C5" s="7"/>
      <c r="D5" s="275" t="s">
        <v>12</v>
      </c>
      <c r="E5" s="275"/>
      <c r="F5" s="275"/>
      <c r="G5" s="275"/>
      <c r="H5" s="275"/>
      <c r="I5" s="275"/>
      <c r="J5" s="275"/>
      <c r="K5" s="275"/>
      <c r="L5" s="275"/>
      <c r="M5" s="275"/>
      <c r="N5" s="275"/>
      <c r="O5" s="275"/>
      <c r="P5" s="275"/>
      <c r="Q5" s="275"/>
      <c r="R5" s="275"/>
      <c r="S5" s="275"/>
      <c r="T5" s="8"/>
      <c r="U5" s="8"/>
      <c r="V5" s="8"/>
      <c r="W5" s="8"/>
      <c r="X5" s="8"/>
      <c r="Y5" s="8"/>
      <c r="Z5" s="8"/>
      <c r="AA5" s="275" t="s">
        <v>13</v>
      </c>
      <c r="AB5" s="275"/>
      <c r="AC5" s="275"/>
      <c r="AD5" s="275"/>
      <c r="AE5" s="275"/>
      <c r="AF5" s="275"/>
      <c r="AG5" s="275"/>
      <c r="AH5" s="275"/>
      <c r="AI5" s="275"/>
      <c r="AJ5" s="275"/>
      <c r="AK5" s="275"/>
      <c r="AL5" s="275"/>
      <c r="AM5" s="275"/>
      <c r="AN5" s="275"/>
      <c r="AO5" s="275"/>
      <c r="AP5" s="275"/>
      <c r="AQ5" s="141"/>
      <c r="AR5" s="141"/>
      <c r="AS5" s="141"/>
      <c r="AT5" s="141"/>
      <c r="AU5" s="141"/>
      <c r="AV5" s="141"/>
      <c r="AW5" s="141"/>
      <c r="AX5" s="141"/>
      <c r="AY5" s="141"/>
      <c r="AZ5" s="141"/>
      <c r="BA5" s="8"/>
      <c r="BB5" s="8"/>
      <c r="BC5" s="8"/>
      <c r="BD5" s="8"/>
      <c r="BE5" s="8"/>
      <c r="BF5" s="8"/>
      <c r="BG5" s="8"/>
      <c r="BH5" s="8"/>
      <c r="BI5" s="8"/>
      <c r="BJ5" s="8"/>
      <c r="BK5" s="8"/>
      <c r="BL5" s="9"/>
    </row>
    <row r="6" spans="2:64" ht="13.1">
      <c r="B6" s="10"/>
      <c r="C6" s="7"/>
      <c r="D6" s="275"/>
      <c r="E6" s="275"/>
      <c r="F6" s="275"/>
      <c r="G6" s="275"/>
      <c r="H6" s="275"/>
      <c r="I6" s="275"/>
      <c r="J6" s="275"/>
      <c r="K6" s="275"/>
      <c r="L6" s="275"/>
      <c r="M6" s="275"/>
      <c r="N6" s="275"/>
      <c r="O6" s="275"/>
      <c r="P6" s="275"/>
      <c r="Q6" s="275"/>
      <c r="R6" s="275"/>
      <c r="S6" s="275"/>
      <c r="T6" s="8"/>
      <c r="U6" s="8"/>
      <c r="V6" s="8"/>
      <c r="W6" s="8"/>
      <c r="X6" s="8"/>
      <c r="Y6" s="8"/>
      <c r="Z6" s="8"/>
      <c r="AA6" s="275"/>
      <c r="AB6" s="275"/>
      <c r="AC6" s="275"/>
      <c r="AD6" s="275"/>
      <c r="AE6" s="275"/>
      <c r="AF6" s="275"/>
      <c r="AG6" s="275"/>
      <c r="AH6" s="275"/>
      <c r="AI6" s="275"/>
      <c r="AJ6" s="275"/>
      <c r="AK6" s="275"/>
      <c r="AL6" s="275"/>
      <c r="AM6" s="275"/>
      <c r="AN6" s="275"/>
      <c r="AO6" s="275"/>
      <c r="AP6" s="275"/>
      <c r="AQ6" s="8"/>
      <c r="AR6" s="8"/>
      <c r="AS6" s="8"/>
      <c r="AT6" s="8"/>
      <c r="AU6" s="8"/>
      <c r="AV6" s="8"/>
      <c r="AW6" s="8"/>
      <c r="AX6" s="8"/>
      <c r="AY6" s="8"/>
      <c r="AZ6" s="8"/>
      <c r="BA6" s="8"/>
      <c r="BB6" s="8"/>
      <c r="BC6" s="8"/>
      <c r="BD6" s="8"/>
      <c r="BE6" s="8"/>
      <c r="BF6" s="8"/>
      <c r="BG6" s="8"/>
      <c r="BH6" s="8"/>
      <c r="BI6" s="8"/>
      <c r="BJ6" s="8"/>
      <c r="BK6" s="8"/>
      <c r="BL6" s="9"/>
    </row>
    <row r="7" spans="2:64" ht="11.95" customHeight="1">
      <c r="B7" s="10"/>
      <c r="C7" s="10"/>
      <c r="D7" s="276"/>
      <c r="E7" s="277"/>
      <c r="F7" s="277"/>
      <c r="G7" s="277"/>
      <c r="H7" s="277"/>
      <c r="I7" s="277"/>
      <c r="J7" s="277"/>
      <c r="K7" s="277"/>
      <c r="L7" s="277"/>
      <c r="M7" s="277"/>
      <c r="N7" s="277"/>
      <c r="O7" s="277"/>
      <c r="P7" s="277"/>
      <c r="Q7" s="277"/>
      <c r="R7" s="277"/>
      <c r="S7" s="277"/>
      <c r="T7" s="277"/>
      <c r="U7" s="277"/>
      <c r="V7" s="277"/>
      <c r="W7" s="277"/>
      <c r="X7" s="278"/>
      <c r="Y7" s="24"/>
      <c r="Z7" s="8"/>
      <c r="AA7" s="314"/>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6"/>
      <c r="BD7" s="8"/>
      <c r="BE7" s="8"/>
      <c r="BF7" s="8"/>
      <c r="BG7" s="8"/>
      <c r="BH7" s="8"/>
      <c r="BI7" s="8"/>
      <c r="BJ7" s="8"/>
      <c r="BK7" s="8"/>
      <c r="BL7" s="9"/>
    </row>
    <row r="8" spans="2:64" ht="11.95" customHeight="1">
      <c r="B8" s="10"/>
      <c r="C8" s="10"/>
      <c r="D8" s="282"/>
      <c r="E8" s="283"/>
      <c r="F8" s="283"/>
      <c r="G8" s="283"/>
      <c r="H8" s="283"/>
      <c r="I8" s="283"/>
      <c r="J8" s="283"/>
      <c r="K8" s="283"/>
      <c r="L8" s="283"/>
      <c r="M8" s="283"/>
      <c r="N8" s="283"/>
      <c r="O8" s="283"/>
      <c r="P8" s="283"/>
      <c r="Q8" s="283"/>
      <c r="R8" s="283"/>
      <c r="S8" s="283"/>
      <c r="T8" s="283"/>
      <c r="U8" s="283"/>
      <c r="V8" s="283"/>
      <c r="W8" s="283"/>
      <c r="X8" s="284"/>
      <c r="Y8" s="24"/>
      <c r="Z8" s="8"/>
      <c r="AA8" s="317"/>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9"/>
      <c r="BD8" s="8"/>
      <c r="BE8" s="8"/>
      <c r="BF8" s="8"/>
      <c r="BG8" s="8"/>
      <c r="BH8" s="8"/>
      <c r="BI8" s="8"/>
      <c r="BJ8" s="8"/>
      <c r="BK8" s="8"/>
      <c r="BL8" s="9"/>
    </row>
    <row r="9" spans="2:64" ht="11.95" customHeight="1">
      <c r="B9" s="10"/>
      <c r="C9" s="10"/>
      <c r="D9" s="31" t="s">
        <v>217</v>
      </c>
      <c r="E9" s="8"/>
      <c r="F9" s="8"/>
      <c r="G9" s="8"/>
      <c r="H9" s="8"/>
      <c r="I9" s="8"/>
      <c r="J9" s="8"/>
      <c r="K9" s="8"/>
      <c r="L9" s="8"/>
      <c r="M9" s="8"/>
      <c r="N9" s="8"/>
      <c r="O9" s="8"/>
      <c r="P9" s="8"/>
      <c r="Q9" s="8"/>
      <c r="R9" s="8"/>
      <c r="S9" s="8"/>
      <c r="T9" s="8"/>
      <c r="U9" s="8"/>
      <c r="V9" s="8"/>
      <c r="W9" s="8"/>
      <c r="X9" s="8"/>
      <c r="Y9" s="8"/>
      <c r="Z9" s="8"/>
      <c r="AA9" s="21" t="s">
        <v>299</v>
      </c>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9"/>
    </row>
    <row r="10" spans="2:64" ht="11.95" customHeight="1">
      <c r="B10" s="10"/>
      <c r="C10" s="10"/>
      <c r="D10" s="67" t="s">
        <v>216</v>
      </c>
      <c r="E10" s="8"/>
      <c r="F10" s="8"/>
      <c r="G10" s="8"/>
      <c r="H10" s="8"/>
      <c r="I10" s="8"/>
      <c r="J10" s="8"/>
      <c r="K10" s="8"/>
      <c r="L10" s="8"/>
      <c r="M10" s="8"/>
      <c r="N10" s="8"/>
      <c r="O10" s="8"/>
      <c r="P10" s="8"/>
      <c r="Q10" s="8"/>
      <c r="R10" s="8"/>
      <c r="S10" s="8"/>
      <c r="T10" s="8"/>
      <c r="U10" s="8"/>
      <c r="V10" s="8"/>
      <c r="W10" s="8"/>
      <c r="X10" s="8"/>
      <c r="Y10" s="8"/>
      <c r="Z10" s="8"/>
      <c r="AA10" s="22" t="s">
        <v>14</v>
      </c>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9"/>
    </row>
    <row r="11" spans="2:64" ht="6.75" customHeight="1">
      <c r="B11" s="10"/>
      <c r="C11" s="7"/>
      <c r="D11" s="275" t="s">
        <v>15</v>
      </c>
      <c r="E11" s="275"/>
      <c r="F11" s="275"/>
      <c r="G11" s="275"/>
      <c r="H11" s="275"/>
      <c r="I11" s="275"/>
      <c r="J11" s="275"/>
      <c r="K11" s="275"/>
      <c r="L11" s="275"/>
      <c r="M11" s="275"/>
      <c r="N11" s="275"/>
      <c r="O11" s="275"/>
      <c r="P11" s="275"/>
      <c r="Q11" s="275"/>
      <c r="R11" s="275"/>
      <c r="S11" s="275"/>
      <c r="T11" s="27"/>
      <c r="U11" s="27"/>
      <c r="V11" s="27"/>
      <c r="W11" s="27"/>
      <c r="X11" s="27"/>
      <c r="Y11" s="27"/>
      <c r="Z11" s="27"/>
      <c r="AA11" s="275" t="s">
        <v>17</v>
      </c>
      <c r="AB11" s="275"/>
      <c r="AC11" s="275"/>
      <c r="AD11" s="275"/>
      <c r="AE11" s="275"/>
      <c r="AF11" s="275"/>
      <c r="AG11" s="275"/>
      <c r="AH11" s="275"/>
      <c r="AI11" s="275"/>
      <c r="AJ11" s="275"/>
      <c r="AK11" s="275"/>
      <c r="AL11" s="275"/>
      <c r="AM11" s="275"/>
      <c r="AN11" s="275"/>
      <c r="AO11" s="275"/>
      <c r="AP11" s="275"/>
      <c r="AQ11" s="141"/>
      <c r="AR11" s="141"/>
      <c r="AS11" s="141"/>
      <c r="AT11" s="141"/>
      <c r="AU11" s="141"/>
      <c r="AV11" s="141"/>
      <c r="AW11" s="141"/>
      <c r="AX11" s="141"/>
      <c r="AY11" s="141"/>
      <c r="AZ11" s="141"/>
      <c r="BA11" s="8"/>
      <c r="BB11" s="8"/>
      <c r="BC11" s="8"/>
      <c r="BD11" s="8"/>
      <c r="BE11" s="8"/>
      <c r="BF11" s="8"/>
      <c r="BG11" s="8"/>
      <c r="BH11" s="8"/>
      <c r="BI11" s="8"/>
      <c r="BJ11" s="8"/>
      <c r="BK11" s="8"/>
      <c r="BL11" s="9"/>
    </row>
    <row r="12" spans="2:64" ht="13.1">
      <c r="B12" s="10"/>
      <c r="C12" s="7"/>
      <c r="D12" s="275"/>
      <c r="E12" s="275"/>
      <c r="F12" s="275"/>
      <c r="G12" s="275"/>
      <c r="H12" s="275"/>
      <c r="I12" s="275"/>
      <c r="J12" s="275"/>
      <c r="K12" s="275"/>
      <c r="L12" s="275"/>
      <c r="M12" s="275"/>
      <c r="N12" s="275"/>
      <c r="O12" s="275"/>
      <c r="P12" s="275"/>
      <c r="Q12" s="275"/>
      <c r="R12" s="275"/>
      <c r="S12" s="275"/>
      <c r="T12" s="27"/>
      <c r="U12" s="27"/>
      <c r="V12" s="27"/>
      <c r="W12" s="27"/>
      <c r="X12" s="27"/>
      <c r="Y12" s="27"/>
      <c r="Z12" s="27"/>
      <c r="AA12" s="275"/>
      <c r="AB12" s="275"/>
      <c r="AC12" s="275"/>
      <c r="AD12" s="275"/>
      <c r="AE12" s="275"/>
      <c r="AF12" s="275"/>
      <c r="AG12" s="275"/>
      <c r="AH12" s="275"/>
      <c r="AI12" s="275"/>
      <c r="AJ12" s="275"/>
      <c r="AK12" s="275"/>
      <c r="AL12" s="275"/>
      <c r="AM12" s="275"/>
      <c r="AN12" s="275"/>
      <c r="AO12" s="275"/>
      <c r="AP12" s="275"/>
      <c r="AQ12" s="8"/>
      <c r="AR12" s="8"/>
      <c r="AS12" s="8"/>
      <c r="AT12" s="8"/>
      <c r="AU12" s="8"/>
      <c r="AV12" s="8"/>
      <c r="AW12" s="8"/>
      <c r="AX12" s="8"/>
      <c r="AY12" s="8"/>
      <c r="AZ12" s="8"/>
      <c r="BA12" s="8"/>
      <c r="BB12" s="8"/>
      <c r="BC12" s="8"/>
      <c r="BD12" s="8"/>
      <c r="BE12" s="8"/>
      <c r="BF12" s="8"/>
      <c r="BG12" s="8"/>
      <c r="BH12" s="8"/>
      <c r="BI12" s="8"/>
      <c r="BJ12" s="8"/>
      <c r="BK12" s="8"/>
      <c r="BL12" s="9"/>
    </row>
    <row r="13" spans="2:64" ht="11.95" customHeight="1">
      <c r="B13" s="10"/>
      <c r="C13" s="10"/>
      <c r="D13" s="276"/>
      <c r="E13" s="277"/>
      <c r="F13" s="277"/>
      <c r="G13" s="277"/>
      <c r="H13" s="277"/>
      <c r="I13" s="277"/>
      <c r="J13" s="277"/>
      <c r="K13" s="277"/>
      <c r="L13" s="277"/>
      <c r="M13" s="277"/>
      <c r="N13" s="277"/>
      <c r="O13" s="277"/>
      <c r="P13" s="277"/>
      <c r="Q13" s="277"/>
      <c r="R13" s="277"/>
      <c r="S13" s="277"/>
      <c r="T13" s="277"/>
      <c r="U13" s="277"/>
      <c r="V13" s="277"/>
      <c r="W13" s="277"/>
      <c r="X13" s="278"/>
      <c r="Y13" s="24"/>
      <c r="Z13" s="8"/>
      <c r="AA13" s="337"/>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9"/>
      <c r="BD13" s="8"/>
      <c r="BE13" s="8"/>
      <c r="BF13" s="8"/>
      <c r="BG13" s="8"/>
      <c r="BH13" s="8"/>
      <c r="BI13" s="8"/>
      <c r="BJ13" s="8"/>
      <c r="BK13" s="8"/>
      <c r="BL13" s="9"/>
    </row>
    <row r="14" spans="2:64" ht="11.95" customHeight="1">
      <c r="B14" s="10"/>
      <c r="C14" s="10"/>
      <c r="D14" s="282"/>
      <c r="E14" s="283"/>
      <c r="F14" s="283"/>
      <c r="G14" s="283"/>
      <c r="H14" s="283"/>
      <c r="I14" s="283"/>
      <c r="J14" s="283"/>
      <c r="K14" s="283"/>
      <c r="L14" s="283"/>
      <c r="M14" s="283"/>
      <c r="N14" s="283"/>
      <c r="O14" s="283"/>
      <c r="P14" s="283"/>
      <c r="Q14" s="283"/>
      <c r="R14" s="283"/>
      <c r="S14" s="283"/>
      <c r="T14" s="283"/>
      <c r="U14" s="283"/>
      <c r="V14" s="283"/>
      <c r="W14" s="283"/>
      <c r="X14" s="284"/>
      <c r="Y14" s="24"/>
      <c r="Z14" s="8"/>
      <c r="AA14" s="340"/>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2"/>
      <c r="BD14" s="8"/>
      <c r="BE14" s="8"/>
      <c r="BF14" s="8"/>
      <c r="BG14" s="8"/>
      <c r="BH14" s="8"/>
      <c r="BI14" s="8"/>
      <c r="BJ14" s="8"/>
      <c r="BK14" s="8"/>
      <c r="BL14" s="9"/>
    </row>
    <row r="15" spans="2:64" ht="11.95" customHeight="1">
      <c r="B15" s="10"/>
      <c r="C15" s="10"/>
      <c r="D15" s="21" t="s">
        <v>220</v>
      </c>
      <c r="E15" s="8"/>
      <c r="F15" s="8"/>
      <c r="G15" s="8"/>
      <c r="H15" s="8"/>
      <c r="I15" s="8"/>
      <c r="J15" s="8"/>
      <c r="K15" s="8"/>
      <c r="L15" s="8"/>
      <c r="M15" s="8"/>
      <c r="N15" s="8"/>
      <c r="O15" s="8"/>
      <c r="P15" s="8"/>
      <c r="Q15" s="8"/>
      <c r="R15" s="8"/>
      <c r="S15" s="8"/>
      <c r="T15" s="8"/>
      <c r="U15" s="8"/>
      <c r="V15" s="8"/>
      <c r="W15" s="8"/>
      <c r="X15" s="8"/>
      <c r="Y15" s="8"/>
      <c r="Z15" s="8"/>
      <c r="AA15" s="21" t="s">
        <v>298</v>
      </c>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9"/>
    </row>
    <row r="16" spans="2:64" ht="11.95" customHeight="1">
      <c r="B16" s="10"/>
      <c r="C16" s="10"/>
      <c r="D16" s="21" t="s">
        <v>250</v>
      </c>
      <c r="E16" s="8"/>
      <c r="F16" s="8"/>
      <c r="G16" s="8"/>
      <c r="H16" s="8"/>
      <c r="I16" s="8"/>
      <c r="J16" s="8"/>
      <c r="K16" s="8"/>
      <c r="L16" s="8"/>
      <c r="M16" s="8"/>
      <c r="N16" s="8"/>
      <c r="O16" s="8"/>
      <c r="P16" s="8"/>
      <c r="Q16" s="8"/>
      <c r="R16" s="8"/>
      <c r="S16" s="8"/>
      <c r="T16" s="8"/>
      <c r="U16" s="8"/>
      <c r="V16" s="8"/>
      <c r="W16" s="8"/>
      <c r="X16" s="8"/>
      <c r="Y16" s="8"/>
      <c r="Z16" s="8"/>
      <c r="AA16" s="22" t="s">
        <v>18</v>
      </c>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9"/>
    </row>
    <row r="17" spans="2:64" ht="11.8" customHeight="1">
      <c r="B17" s="10"/>
      <c r="C17" s="10"/>
      <c r="D17" s="21" t="s">
        <v>16</v>
      </c>
      <c r="E17" s="8"/>
      <c r="F17" s="8"/>
      <c r="G17" s="8"/>
      <c r="H17" s="8"/>
      <c r="I17" s="8"/>
      <c r="J17" s="8"/>
      <c r="K17" s="8"/>
      <c r="L17" s="8"/>
      <c r="M17" s="8"/>
      <c r="N17" s="8"/>
      <c r="O17" s="8"/>
      <c r="P17" s="8"/>
      <c r="Q17" s="8"/>
      <c r="R17" s="8"/>
      <c r="S17" s="8"/>
      <c r="T17" s="8"/>
      <c r="U17" s="8"/>
      <c r="V17" s="8"/>
      <c r="W17" s="8"/>
      <c r="X17" s="8"/>
      <c r="Y17" s="8"/>
      <c r="Z17" s="8"/>
      <c r="AA17" s="21" t="s">
        <v>19</v>
      </c>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9"/>
    </row>
    <row r="18" spans="2:64" ht="11.8" customHeight="1">
      <c r="B18" s="10"/>
      <c r="C18" s="10"/>
      <c r="D18" s="8"/>
      <c r="E18" s="8"/>
      <c r="F18" s="8"/>
      <c r="G18" s="8"/>
      <c r="H18" s="8"/>
      <c r="I18" s="8"/>
      <c r="J18" s="8"/>
      <c r="K18" s="8"/>
      <c r="L18" s="8"/>
      <c r="M18" s="8"/>
      <c r="N18" s="8"/>
      <c r="O18" s="8"/>
      <c r="P18" s="8"/>
      <c r="Q18" s="8"/>
      <c r="R18" s="8"/>
      <c r="S18" s="8"/>
      <c r="T18" s="8"/>
      <c r="U18" s="8"/>
      <c r="V18" s="8"/>
      <c r="W18" s="8"/>
      <c r="X18" s="8"/>
      <c r="Y18" s="8"/>
      <c r="Z18" s="8"/>
      <c r="AA18" s="21"/>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9"/>
    </row>
    <row r="19" spans="2:64" ht="13.45" customHeight="1">
      <c r="B19" s="10"/>
      <c r="C19" s="7" t="s">
        <v>180</v>
      </c>
      <c r="D19" s="25"/>
      <c r="E19" s="25"/>
      <c r="F19" s="25"/>
      <c r="G19" s="25"/>
      <c r="H19" s="25"/>
      <c r="I19" s="25"/>
      <c r="J19" s="25"/>
      <c r="K19" s="25"/>
      <c r="L19" s="25"/>
      <c r="M19" s="25"/>
      <c r="N19" s="25"/>
      <c r="O19" s="25"/>
      <c r="P19" s="25"/>
      <c r="Q19" s="25"/>
      <c r="R19" s="25"/>
      <c r="S19" s="25"/>
      <c r="T19" s="25"/>
      <c r="U19" s="25"/>
      <c r="V19" s="25"/>
      <c r="W19" s="25"/>
      <c r="X19" s="25"/>
      <c r="Y19" s="27"/>
      <c r="Z19" s="27"/>
      <c r="AA19" s="275" t="s">
        <v>304</v>
      </c>
      <c r="AB19" s="275"/>
      <c r="AC19" s="275"/>
      <c r="AD19" s="275"/>
      <c r="AE19" s="275"/>
      <c r="AF19" s="275"/>
      <c r="AG19" s="275"/>
      <c r="AH19" s="275"/>
      <c r="AI19" s="275"/>
      <c r="AJ19" s="275"/>
      <c r="AK19" s="275"/>
      <c r="AL19" s="275"/>
      <c r="AM19" s="275"/>
      <c r="AN19" s="275"/>
      <c r="AO19" s="275"/>
      <c r="AP19" s="275"/>
      <c r="AQ19" s="275"/>
      <c r="AR19" s="36"/>
      <c r="AS19" s="275" t="s">
        <v>307</v>
      </c>
      <c r="AT19" s="275"/>
      <c r="AU19" s="275"/>
      <c r="AV19" s="275"/>
      <c r="AW19" s="275"/>
      <c r="AX19" s="275"/>
      <c r="AY19" s="275"/>
      <c r="AZ19" s="275"/>
      <c r="BA19" s="275"/>
      <c r="BB19" s="275"/>
      <c r="BC19" s="275"/>
      <c r="BD19" s="275"/>
      <c r="BE19" s="275"/>
      <c r="BF19" s="25"/>
      <c r="BG19" s="25"/>
      <c r="BH19" s="25"/>
      <c r="BI19" s="25"/>
      <c r="BJ19" s="25"/>
      <c r="BK19" s="25"/>
      <c r="BL19" s="42"/>
    </row>
    <row r="20" spans="2:64" ht="13.1">
      <c r="B20" s="10"/>
      <c r="C20" s="7"/>
      <c r="D20" s="25" t="s">
        <v>303</v>
      </c>
      <c r="E20" s="25"/>
      <c r="F20" s="25"/>
      <c r="G20" s="25"/>
      <c r="H20" s="25"/>
      <c r="I20" s="25"/>
      <c r="J20" s="25"/>
      <c r="K20" s="25"/>
      <c r="L20" s="25"/>
      <c r="M20" s="25"/>
      <c r="N20" s="25"/>
      <c r="O20" s="25"/>
      <c r="P20" s="25"/>
      <c r="Q20" s="25"/>
      <c r="R20" s="25"/>
      <c r="S20" s="25"/>
      <c r="T20" s="25"/>
      <c r="U20" s="25"/>
      <c r="V20" s="25"/>
      <c r="W20" s="25"/>
      <c r="X20" s="25"/>
      <c r="Y20" s="27"/>
      <c r="Z20" s="27"/>
      <c r="AA20" s="275"/>
      <c r="AB20" s="275"/>
      <c r="AC20" s="275"/>
      <c r="AD20" s="275"/>
      <c r="AE20" s="275"/>
      <c r="AF20" s="275"/>
      <c r="AG20" s="275"/>
      <c r="AH20" s="275"/>
      <c r="AI20" s="275"/>
      <c r="AJ20" s="275"/>
      <c r="AK20" s="275"/>
      <c r="AL20" s="275"/>
      <c r="AM20" s="275"/>
      <c r="AN20" s="275"/>
      <c r="AO20" s="275"/>
      <c r="AP20" s="275"/>
      <c r="AQ20" s="275"/>
      <c r="AR20" s="27"/>
      <c r="AS20" s="275"/>
      <c r="AT20" s="275"/>
      <c r="AU20" s="275"/>
      <c r="AV20" s="275"/>
      <c r="AW20" s="275"/>
      <c r="AX20" s="275"/>
      <c r="AY20" s="275"/>
      <c r="AZ20" s="275"/>
      <c r="BA20" s="275"/>
      <c r="BB20" s="275"/>
      <c r="BC20" s="275"/>
      <c r="BD20" s="275"/>
      <c r="BE20" s="275"/>
      <c r="BF20" s="25"/>
      <c r="BG20" s="25"/>
      <c r="BH20" s="25"/>
      <c r="BI20" s="25"/>
      <c r="BJ20" s="25"/>
      <c r="BK20" s="25"/>
      <c r="BL20" s="42"/>
    </row>
    <row r="21" spans="2:64" ht="11.95" customHeight="1">
      <c r="B21" s="10"/>
      <c r="C21" s="10"/>
      <c r="D21" s="276"/>
      <c r="E21" s="277"/>
      <c r="F21" s="277"/>
      <c r="G21" s="277"/>
      <c r="H21" s="277"/>
      <c r="I21" s="277"/>
      <c r="J21" s="277"/>
      <c r="K21" s="277"/>
      <c r="L21" s="277"/>
      <c r="M21" s="277"/>
      <c r="N21" s="277"/>
      <c r="O21" s="277"/>
      <c r="P21" s="277"/>
      <c r="Q21" s="277"/>
      <c r="R21" s="277"/>
      <c r="S21" s="277"/>
      <c r="T21" s="277"/>
      <c r="U21" s="277"/>
      <c r="V21" s="277"/>
      <c r="W21" s="277"/>
      <c r="X21" s="278"/>
      <c r="Y21" s="24"/>
      <c r="Z21" s="8"/>
      <c r="AA21" s="314"/>
      <c r="AB21" s="315"/>
      <c r="AC21" s="315"/>
      <c r="AD21" s="315"/>
      <c r="AE21" s="315"/>
      <c r="AF21" s="315"/>
      <c r="AG21" s="315"/>
      <c r="AH21" s="315"/>
      <c r="AI21" s="315"/>
      <c r="AJ21" s="315"/>
      <c r="AK21" s="315"/>
      <c r="AL21" s="315"/>
      <c r="AM21" s="315"/>
      <c r="AN21" s="315"/>
      <c r="AO21" s="315"/>
      <c r="AP21" s="315"/>
      <c r="AQ21" s="316"/>
      <c r="AR21" s="19"/>
      <c r="AS21" s="276"/>
      <c r="AT21" s="277"/>
      <c r="AU21" s="277"/>
      <c r="AV21" s="277"/>
      <c r="AW21" s="278"/>
      <c r="AX21" s="14"/>
      <c r="AY21" s="276"/>
      <c r="AZ21" s="277"/>
      <c r="BA21" s="277"/>
      <c r="BB21" s="277"/>
      <c r="BC21" s="277"/>
      <c r="BD21" s="278"/>
      <c r="BE21" s="14"/>
      <c r="BF21" s="276"/>
      <c r="BG21" s="277"/>
      <c r="BH21" s="277"/>
      <c r="BI21" s="277"/>
      <c r="BJ21" s="277"/>
      <c r="BK21" s="278"/>
      <c r="BL21" s="9"/>
    </row>
    <row r="22" spans="2:64" ht="11.95" customHeight="1">
      <c r="B22" s="10"/>
      <c r="C22" s="10"/>
      <c r="D22" s="282"/>
      <c r="E22" s="283"/>
      <c r="F22" s="283"/>
      <c r="G22" s="283"/>
      <c r="H22" s="283"/>
      <c r="I22" s="283"/>
      <c r="J22" s="283"/>
      <c r="K22" s="283"/>
      <c r="L22" s="283"/>
      <c r="M22" s="283"/>
      <c r="N22" s="283"/>
      <c r="O22" s="283"/>
      <c r="P22" s="283"/>
      <c r="Q22" s="283"/>
      <c r="R22" s="283"/>
      <c r="S22" s="283"/>
      <c r="T22" s="283"/>
      <c r="U22" s="283"/>
      <c r="V22" s="283"/>
      <c r="W22" s="283"/>
      <c r="X22" s="284"/>
      <c r="Y22" s="24"/>
      <c r="Z22" s="8"/>
      <c r="AA22" s="317"/>
      <c r="AB22" s="318"/>
      <c r="AC22" s="318"/>
      <c r="AD22" s="318"/>
      <c r="AE22" s="318"/>
      <c r="AF22" s="318"/>
      <c r="AG22" s="318"/>
      <c r="AH22" s="318"/>
      <c r="AI22" s="318"/>
      <c r="AJ22" s="318"/>
      <c r="AK22" s="318"/>
      <c r="AL22" s="318"/>
      <c r="AM22" s="318"/>
      <c r="AN22" s="318"/>
      <c r="AO22" s="318"/>
      <c r="AP22" s="318"/>
      <c r="AQ22" s="319"/>
      <c r="AR22" s="19"/>
      <c r="AS22" s="282"/>
      <c r="AT22" s="283"/>
      <c r="AU22" s="283"/>
      <c r="AV22" s="283"/>
      <c r="AW22" s="284"/>
      <c r="AX22" s="14"/>
      <c r="AY22" s="282"/>
      <c r="AZ22" s="283"/>
      <c r="BA22" s="283"/>
      <c r="BB22" s="283"/>
      <c r="BC22" s="283"/>
      <c r="BD22" s="284"/>
      <c r="BE22" s="14"/>
      <c r="BF22" s="282"/>
      <c r="BG22" s="283"/>
      <c r="BH22" s="283"/>
      <c r="BI22" s="283"/>
      <c r="BJ22" s="283"/>
      <c r="BK22" s="284"/>
      <c r="BL22" s="42"/>
    </row>
    <row r="23" spans="2:64" ht="11.95" customHeight="1">
      <c r="B23" s="10"/>
      <c r="C23" s="10"/>
      <c r="D23" s="21"/>
      <c r="E23" s="8"/>
      <c r="F23" s="8"/>
      <c r="G23" s="8"/>
      <c r="H23" s="8"/>
      <c r="I23" s="8"/>
      <c r="J23" s="8"/>
      <c r="K23" s="8"/>
      <c r="L23" s="8"/>
      <c r="M23" s="8"/>
      <c r="N23" s="8"/>
      <c r="O23" s="8"/>
      <c r="P23" s="8"/>
      <c r="Q23" s="8"/>
      <c r="R23" s="8"/>
      <c r="S23" s="8"/>
      <c r="T23" s="8"/>
      <c r="U23" s="8"/>
      <c r="V23" s="8"/>
      <c r="W23" s="8"/>
      <c r="X23" s="8"/>
      <c r="Y23" s="8"/>
      <c r="Z23" s="8"/>
      <c r="AA23" s="21" t="s">
        <v>300</v>
      </c>
      <c r="AB23" s="8"/>
      <c r="AC23" s="8"/>
      <c r="AD23" s="8"/>
      <c r="AE23" s="8"/>
      <c r="AF23" s="8"/>
      <c r="AG23" s="8"/>
      <c r="AH23" s="8"/>
      <c r="AI23" s="8"/>
      <c r="AJ23" s="8"/>
      <c r="AK23" s="8"/>
      <c r="AL23" s="8"/>
      <c r="AM23" s="8"/>
      <c r="AN23" s="8"/>
      <c r="AO23" s="8"/>
      <c r="AP23" s="8"/>
      <c r="AQ23" s="8"/>
      <c r="AR23" s="8"/>
      <c r="AS23" s="21"/>
      <c r="AT23" s="22"/>
      <c r="AU23" s="22"/>
      <c r="AV23" s="22"/>
      <c r="AW23" s="22"/>
      <c r="AX23" s="22"/>
      <c r="AY23" s="22"/>
      <c r="AZ23" s="21"/>
      <c r="BA23" s="22"/>
      <c r="BB23" s="22"/>
      <c r="BC23" s="22"/>
      <c r="BD23" s="22"/>
      <c r="BE23" s="22"/>
      <c r="BF23" s="22"/>
      <c r="BG23" s="21"/>
      <c r="BH23" s="22"/>
      <c r="BI23" s="22"/>
      <c r="BJ23" s="22"/>
      <c r="BK23" s="22"/>
      <c r="BL23" s="65"/>
    </row>
    <row r="24" spans="2:64" ht="11.95" customHeight="1">
      <c r="B24" s="10"/>
      <c r="C24" s="308" t="s">
        <v>145</v>
      </c>
      <c r="D24" s="309"/>
      <c r="E24" s="309"/>
      <c r="F24" s="309"/>
      <c r="G24" s="309"/>
      <c r="H24" s="309"/>
      <c r="I24" s="309"/>
      <c r="J24" s="309"/>
      <c r="K24" s="309"/>
      <c r="L24" s="309"/>
      <c r="M24" s="309"/>
      <c r="N24" s="309"/>
      <c r="O24" s="8"/>
      <c r="P24" s="8"/>
      <c r="Q24" s="8"/>
      <c r="R24" s="8"/>
      <c r="S24" s="8"/>
      <c r="T24" s="8"/>
      <c r="U24" s="8"/>
      <c r="V24" s="8"/>
      <c r="W24" s="8"/>
      <c r="X24" s="8"/>
      <c r="Y24" s="8"/>
      <c r="Z24" s="8"/>
      <c r="AA24" s="46"/>
      <c r="AB24" s="46"/>
      <c r="AC24" s="8"/>
      <c r="AD24" s="8"/>
      <c r="AE24" s="8"/>
      <c r="AF24" s="8"/>
      <c r="AG24" s="8"/>
      <c r="AH24" s="8"/>
      <c r="AI24" s="8"/>
      <c r="AJ24" s="8"/>
      <c r="AK24" s="8"/>
      <c r="AL24" s="8"/>
      <c r="AM24" s="8"/>
      <c r="AN24" s="8"/>
      <c r="AO24" s="8"/>
      <c r="AP24" s="8"/>
      <c r="AQ24" s="8"/>
      <c r="AR24" s="8"/>
      <c r="AS24" s="46"/>
      <c r="AT24" s="46"/>
      <c r="AU24" s="8"/>
      <c r="AV24" s="8"/>
      <c r="AW24" s="8"/>
      <c r="AX24" s="8"/>
      <c r="AY24" s="8"/>
      <c r="AZ24" s="8"/>
      <c r="BA24" s="8"/>
      <c r="BB24" s="8"/>
      <c r="BC24" s="8"/>
      <c r="BD24" s="8"/>
      <c r="BE24" s="8"/>
      <c r="BF24" s="8"/>
      <c r="BG24" s="8"/>
      <c r="BH24" s="8"/>
      <c r="BI24" s="8"/>
      <c r="BJ24" s="8"/>
      <c r="BK24" s="8"/>
      <c r="BL24" s="9"/>
    </row>
    <row r="25" spans="2:64" ht="13.1">
      <c r="B25" s="10"/>
      <c r="C25" s="308"/>
      <c r="D25" s="309"/>
      <c r="E25" s="309"/>
      <c r="F25" s="309"/>
      <c r="G25" s="309"/>
      <c r="H25" s="309"/>
      <c r="I25" s="309"/>
      <c r="J25" s="309"/>
      <c r="K25" s="309"/>
      <c r="L25" s="309"/>
      <c r="M25" s="309"/>
      <c r="N25" s="309"/>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9"/>
    </row>
    <row r="26" spans="2:64" ht="6.05" customHeight="1">
      <c r="B26" s="10"/>
      <c r="C26" s="7"/>
      <c r="D26" s="275" t="s">
        <v>20</v>
      </c>
      <c r="E26" s="275"/>
      <c r="F26" s="275"/>
      <c r="G26" s="275"/>
      <c r="H26" s="275"/>
      <c r="I26" s="275"/>
      <c r="J26" s="275"/>
      <c r="K26" s="275"/>
      <c r="L26" s="275"/>
      <c r="M26" s="275"/>
      <c r="N26" s="275"/>
      <c r="O26" s="275"/>
      <c r="P26" s="275"/>
      <c r="Q26" s="275"/>
      <c r="R26" s="275"/>
      <c r="S26" s="275"/>
      <c r="T26" s="27"/>
      <c r="U26" s="27"/>
      <c r="V26" s="27"/>
      <c r="W26" s="27"/>
      <c r="X26" s="27"/>
      <c r="Y26" s="27"/>
      <c r="Z26" s="27"/>
      <c r="AA26" s="275" t="s">
        <v>305</v>
      </c>
      <c r="AB26" s="275"/>
      <c r="AC26" s="275"/>
      <c r="AD26" s="275"/>
      <c r="AE26" s="275"/>
      <c r="AF26" s="275"/>
      <c r="AG26" s="275"/>
      <c r="AH26" s="275"/>
      <c r="AI26" s="275"/>
      <c r="AJ26" s="275"/>
      <c r="AK26" s="275"/>
      <c r="AL26" s="275"/>
      <c r="AM26" s="275"/>
      <c r="AN26" s="275"/>
      <c r="AO26" s="275"/>
      <c r="AP26" s="275"/>
      <c r="AQ26" s="27"/>
      <c r="AR26" s="27"/>
      <c r="AS26" s="27"/>
      <c r="AT26" s="27"/>
      <c r="AU26" s="27"/>
      <c r="AV26" s="27"/>
      <c r="AW26" s="275" t="s">
        <v>237</v>
      </c>
      <c r="AX26" s="275"/>
      <c r="AY26" s="275"/>
      <c r="AZ26" s="275"/>
      <c r="BA26" s="275"/>
      <c r="BB26" s="275"/>
      <c r="BC26" s="275"/>
      <c r="BD26" s="275"/>
      <c r="BE26" s="275"/>
      <c r="BF26" s="275"/>
      <c r="BG26" s="275"/>
      <c r="BH26" s="275"/>
      <c r="BI26" s="275"/>
      <c r="BJ26" s="275"/>
      <c r="BK26" s="275"/>
      <c r="BL26" s="9"/>
    </row>
    <row r="27" spans="2:64" ht="13.1">
      <c r="B27" s="10"/>
      <c r="C27" s="7"/>
      <c r="D27" s="275"/>
      <c r="E27" s="275"/>
      <c r="F27" s="275"/>
      <c r="G27" s="275"/>
      <c r="H27" s="275"/>
      <c r="I27" s="275"/>
      <c r="J27" s="275"/>
      <c r="K27" s="275"/>
      <c r="L27" s="275"/>
      <c r="M27" s="275"/>
      <c r="N27" s="275"/>
      <c r="O27" s="275"/>
      <c r="P27" s="275"/>
      <c r="Q27" s="275"/>
      <c r="R27" s="275"/>
      <c r="S27" s="275"/>
      <c r="T27" s="27"/>
      <c r="U27" s="27"/>
      <c r="V27" s="27"/>
      <c r="W27" s="27"/>
      <c r="X27" s="27"/>
      <c r="Y27" s="27"/>
      <c r="Z27" s="27"/>
      <c r="AA27" s="275"/>
      <c r="AB27" s="275"/>
      <c r="AC27" s="275"/>
      <c r="AD27" s="275"/>
      <c r="AE27" s="275"/>
      <c r="AF27" s="275"/>
      <c r="AG27" s="275"/>
      <c r="AH27" s="275"/>
      <c r="AI27" s="275"/>
      <c r="AJ27" s="275"/>
      <c r="AK27" s="275"/>
      <c r="AL27" s="275"/>
      <c r="AM27" s="275"/>
      <c r="AN27" s="275"/>
      <c r="AO27" s="275"/>
      <c r="AP27" s="275"/>
      <c r="AQ27" s="27"/>
      <c r="AR27" s="27"/>
      <c r="AS27" s="27"/>
      <c r="AT27" s="27"/>
      <c r="AU27" s="27"/>
      <c r="AV27" s="27"/>
      <c r="AW27" s="275"/>
      <c r="AX27" s="275"/>
      <c r="AY27" s="275"/>
      <c r="AZ27" s="275"/>
      <c r="BA27" s="275"/>
      <c r="BB27" s="275"/>
      <c r="BC27" s="275"/>
      <c r="BD27" s="275"/>
      <c r="BE27" s="275"/>
      <c r="BF27" s="275"/>
      <c r="BG27" s="275"/>
      <c r="BH27" s="275"/>
      <c r="BI27" s="275"/>
      <c r="BJ27" s="275"/>
      <c r="BK27" s="275"/>
      <c r="BL27" s="9"/>
    </row>
    <row r="28" spans="2:64" ht="11.95" customHeight="1">
      <c r="B28" s="10"/>
      <c r="C28" s="10"/>
      <c r="D28" s="276"/>
      <c r="E28" s="277"/>
      <c r="F28" s="277"/>
      <c r="G28" s="277"/>
      <c r="H28" s="277"/>
      <c r="I28" s="277"/>
      <c r="J28" s="277"/>
      <c r="K28" s="277"/>
      <c r="L28" s="277"/>
      <c r="M28" s="277"/>
      <c r="N28" s="277"/>
      <c r="O28" s="277"/>
      <c r="P28" s="277"/>
      <c r="Q28" s="277"/>
      <c r="R28" s="277"/>
      <c r="S28" s="277"/>
      <c r="T28" s="277"/>
      <c r="U28" s="277"/>
      <c r="V28" s="277"/>
      <c r="W28" s="277"/>
      <c r="X28" s="278"/>
      <c r="Y28" s="24"/>
      <c r="Z28" s="8"/>
      <c r="AA28" s="276"/>
      <c r="AB28" s="277"/>
      <c r="AC28" s="277"/>
      <c r="AD28" s="277"/>
      <c r="AE28" s="277"/>
      <c r="AF28" s="277"/>
      <c r="AG28" s="277"/>
      <c r="AH28" s="277"/>
      <c r="AI28" s="277"/>
      <c r="AJ28" s="277"/>
      <c r="AK28" s="277"/>
      <c r="AL28" s="277"/>
      <c r="AM28" s="277"/>
      <c r="AN28" s="277"/>
      <c r="AO28" s="277"/>
      <c r="AP28" s="277"/>
      <c r="AQ28" s="277"/>
      <c r="AR28" s="277"/>
      <c r="AS28" s="277"/>
      <c r="AT28" s="277"/>
      <c r="AU28" s="278"/>
      <c r="AV28" s="8"/>
      <c r="AW28" s="350"/>
      <c r="AX28" s="351"/>
      <c r="AY28" s="351"/>
      <c r="AZ28" s="351"/>
      <c r="BA28" s="351"/>
      <c r="BB28" s="351"/>
      <c r="BC28" s="351"/>
      <c r="BD28" s="351"/>
      <c r="BE28" s="351"/>
      <c r="BF28" s="351"/>
      <c r="BG28" s="351"/>
      <c r="BH28" s="351"/>
      <c r="BI28" s="351"/>
      <c r="BJ28" s="351"/>
      <c r="BK28" s="352"/>
      <c r="BL28" s="9"/>
    </row>
    <row r="29" spans="2:64" ht="11.95" customHeight="1">
      <c r="B29" s="10"/>
      <c r="C29" s="10"/>
      <c r="D29" s="282"/>
      <c r="E29" s="283"/>
      <c r="F29" s="283"/>
      <c r="G29" s="283"/>
      <c r="H29" s="283"/>
      <c r="I29" s="283"/>
      <c r="J29" s="283"/>
      <c r="K29" s="283"/>
      <c r="L29" s="283"/>
      <c r="M29" s="283"/>
      <c r="N29" s="283"/>
      <c r="O29" s="283"/>
      <c r="P29" s="283"/>
      <c r="Q29" s="283"/>
      <c r="R29" s="283"/>
      <c r="S29" s="283"/>
      <c r="T29" s="283"/>
      <c r="U29" s="283"/>
      <c r="V29" s="283"/>
      <c r="W29" s="283"/>
      <c r="X29" s="284"/>
      <c r="Y29" s="24"/>
      <c r="Z29" s="8"/>
      <c r="AA29" s="282"/>
      <c r="AB29" s="283"/>
      <c r="AC29" s="283"/>
      <c r="AD29" s="283"/>
      <c r="AE29" s="283"/>
      <c r="AF29" s="283"/>
      <c r="AG29" s="283"/>
      <c r="AH29" s="283"/>
      <c r="AI29" s="283"/>
      <c r="AJ29" s="283"/>
      <c r="AK29" s="283"/>
      <c r="AL29" s="283"/>
      <c r="AM29" s="283"/>
      <c r="AN29" s="283"/>
      <c r="AO29" s="283"/>
      <c r="AP29" s="283"/>
      <c r="AQ29" s="283"/>
      <c r="AR29" s="283"/>
      <c r="AS29" s="283"/>
      <c r="AT29" s="283"/>
      <c r="AU29" s="284"/>
      <c r="AV29" s="8"/>
      <c r="AW29" s="353"/>
      <c r="AX29" s="354"/>
      <c r="AY29" s="354"/>
      <c r="AZ29" s="354"/>
      <c r="BA29" s="354"/>
      <c r="BB29" s="354"/>
      <c r="BC29" s="354"/>
      <c r="BD29" s="354"/>
      <c r="BE29" s="354"/>
      <c r="BF29" s="354"/>
      <c r="BG29" s="354"/>
      <c r="BH29" s="354"/>
      <c r="BI29" s="354"/>
      <c r="BJ29" s="354"/>
      <c r="BK29" s="355"/>
      <c r="BL29" s="9"/>
    </row>
    <row r="30" spans="2:64" ht="11.95" customHeight="1">
      <c r="B30" s="10"/>
      <c r="C30" s="10"/>
      <c r="D30" s="21" t="s">
        <v>245</v>
      </c>
      <c r="E30" s="22"/>
      <c r="F30" s="22"/>
      <c r="G30" s="22"/>
      <c r="H30" s="22"/>
      <c r="I30" s="22"/>
      <c r="J30" s="22"/>
      <c r="K30" s="22"/>
      <c r="L30" s="22"/>
      <c r="M30" s="22"/>
      <c r="N30" s="22"/>
      <c r="O30" s="22"/>
      <c r="P30" s="22"/>
      <c r="Q30" s="22"/>
      <c r="R30" s="22"/>
      <c r="S30" s="22"/>
      <c r="T30" s="22"/>
      <c r="U30" s="22"/>
      <c r="V30" s="22"/>
      <c r="W30" s="22"/>
      <c r="X30" s="22"/>
      <c r="Y30" s="22"/>
      <c r="Z30" s="22"/>
      <c r="AA30" s="21" t="s">
        <v>245</v>
      </c>
      <c r="AB30" s="22"/>
      <c r="AC30" s="22"/>
      <c r="AD30" s="22"/>
      <c r="AE30" s="22"/>
      <c r="AF30" s="22"/>
      <c r="AG30" s="22"/>
      <c r="AH30" s="22"/>
      <c r="AI30" s="22"/>
      <c r="AJ30" s="22"/>
      <c r="AK30" s="22"/>
      <c r="AL30" s="22"/>
      <c r="AM30" s="22"/>
      <c r="AN30" s="22"/>
      <c r="AO30" s="22"/>
      <c r="AP30" s="22"/>
      <c r="AQ30" s="8"/>
      <c r="AR30" s="8"/>
      <c r="AS30" s="8"/>
      <c r="AT30" s="8"/>
      <c r="AU30" s="8"/>
      <c r="AV30" s="8"/>
      <c r="AW30" s="21" t="s">
        <v>487</v>
      </c>
      <c r="AX30" s="8"/>
      <c r="AY30" s="8"/>
      <c r="AZ30" s="8"/>
      <c r="BA30" s="8"/>
      <c r="BB30" s="8"/>
      <c r="BC30" s="8"/>
      <c r="BD30" s="8"/>
      <c r="BE30" s="8"/>
      <c r="BF30" s="8"/>
      <c r="BG30" s="8"/>
      <c r="BH30" s="8"/>
      <c r="BI30" s="8"/>
      <c r="BJ30" s="8"/>
      <c r="BK30" s="8"/>
      <c r="BL30" s="9"/>
    </row>
    <row r="31" spans="2:64" s="29" customFormat="1" ht="18" customHeight="1">
      <c r="B31" s="41"/>
      <c r="C31" s="326" t="s">
        <v>22</v>
      </c>
      <c r="D31" s="275"/>
      <c r="E31" s="275"/>
      <c r="F31" s="275"/>
      <c r="G31" s="275"/>
      <c r="H31" s="275"/>
      <c r="I31" s="275"/>
      <c r="J31" s="275"/>
      <c r="K31" s="275"/>
      <c r="L31" s="275"/>
      <c r="M31" s="275"/>
      <c r="N31" s="27"/>
      <c r="O31" s="27"/>
      <c r="P31" s="27"/>
      <c r="Q31" s="27"/>
      <c r="R31" s="27"/>
      <c r="S31" s="27"/>
      <c r="T31" s="27"/>
      <c r="U31" s="27"/>
      <c r="V31" s="27"/>
      <c r="W31" s="27"/>
      <c r="X31" s="27"/>
      <c r="Y31" s="27"/>
      <c r="Z31" s="27"/>
      <c r="AA31" s="28"/>
      <c r="AB31" s="27"/>
      <c r="AC31" s="27"/>
      <c r="AD31" s="27"/>
      <c r="AE31" s="27"/>
      <c r="AF31" s="27"/>
      <c r="AG31" s="27"/>
      <c r="AH31" s="27"/>
      <c r="AI31" s="27"/>
      <c r="AJ31" s="27"/>
      <c r="AK31" s="27"/>
      <c r="AL31" s="27"/>
      <c r="AM31" s="27"/>
      <c r="AN31" s="27"/>
      <c r="AO31" s="27"/>
      <c r="AP31" s="27"/>
      <c r="AQ31" s="27"/>
      <c r="AR31" s="27"/>
      <c r="AS31" s="27"/>
      <c r="AT31" s="27"/>
      <c r="AU31" s="27"/>
      <c r="AV31" s="27"/>
      <c r="AW31" s="226" t="s">
        <v>489</v>
      </c>
      <c r="BA31" s="226"/>
      <c r="BL31" s="42"/>
    </row>
    <row r="32" spans="2:64" ht="0.65" customHeight="1">
      <c r="B32" s="10"/>
      <c r="C32" s="10"/>
      <c r="D32" s="275" t="s">
        <v>7</v>
      </c>
      <c r="E32" s="275"/>
      <c r="F32" s="275"/>
      <c r="G32" s="275"/>
      <c r="H32" s="275"/>
      <c r="I32" s="275"/>
      <c r="J32" s="275"/>
      <c r="K32" s="27"/>
      <c r="L32" s="27"/>
      <c r="M32" s="25"/>
      <c r="N32" s="25"/>
      <c r="O32" s="25"/>
      <c r="P32" s="25"/>
      <c r="Q32" s="25"/>
      <c r="R32" s="25"/>
      <c r="S32" s="25"/>
      <c r="T32" s="25"/>
      <c r="U32" s="25"/>
      <c r="V32" s="25"/>
      <c r="W32" s="25"/>
      <c r="X32" s="25"/>
      <c r="Y32" s="25"/>
      <c r="Z32" s="25"/>
      <c r="AA32" s="25"/>
      <c r="AB32" s="25"/>
      <c r="AC32" s="25"/>
      <c r="AD32" s="25"/>
      <c r="AE32" s="25"/>
      <c r="AF32" s="25"/>
      <c r="AG32" s="25"/>
      <c r="AH32" s="27"/>
      <c r="AI32" s="27"/>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8"/>
      <c r="BL32" s="9"/>
    </row>
    <row r="33" spans="2:64" ht="13.1">
      <c r="B33" s="10"/>
      <c r="C33" s="10"/>
      <c r="D33" s="275"/>
      <c r="E33" s="275"/>
      <c r="F33" s="275"/>
      <c r="G33" s="275"/>
      <c r="H33" s="275"/>
      <c r="I33" s="275"/>
      <c r="J33" s="275"/>
      <c r="K33" s="27"/>
      <c r="L33" s="27"/>
      <c r="M33" s="25" t="s">
        <v>238</v>
      </c>
      <c r="N33" s="25"/>
      <c r="O33" s="25"/>
      <c r="P33" s="25"/>
      <c r="Q33" s="25"/>
      <c r="R33" s="25"/>
      <c r="S33" s="25"/>
      <c r="T33" s="25"/>
      <c r="U33" s="25"/>
      <c r="V33" s="25" t="s">
        <v>239</v>
      </c>
      <c r="W33" s="25"/>
      <c r="X33" s="25"/>
      <c r="Y33" s="25"/>
      <c r="Z33" s="25"/>
      <c r="AA33" s="25"/>
      <c r="AB33" s="25"/>
      <c r="AC33" s="25"/>
      <c r="AD33" s="25"/>
      <c r="AE33" s="25"/>
      <c r="AF33" s="25"/>
      <c r="AG33" s="25"/>
      <c r="AH33" s="25" t="s">
        <v>240</v>
      </c>
      <c r="AI33" s="27"/>
      <c r="AJ33" s="25"/>
      <c r="AK33" s="25"/>
      <c r="AL33" s="25"/>
      <c r="AM33" s="25"/>
      <c r="AN33" s="25"/>
      <c r="AO33" s="25"/>
      <c r="AP33" s="25"/>
      <c r="AQ33" s="25"/>
      <c r="AR33" s="25"/>
      <c r="AS33" s="25"/>
      <c r="AT33" s="25"/>
      <c r="AU33" s="25"/>
      <c r="AV33" s="25"/>
      <c r="AW33" s="25" t="s">
        <v>241</v>
      </c>
      <c r="AX33" s="25"/>
      <c r="AY33" s="25"/>
      <c r="AZ33" s="25"/>
      <c r="BA33" s="25"/>
      <c r="BB33" s="25"/>
      <c r="BC33" s="25"/>
      <c r="BD33" s="25"/>
      <c r="BE33" s="25"/>
      <c r="BF33" s="25"/>
      <c r="BG33" s="25"/>
      <c r="BH33" s="25"/>
      <c r="BI33" s="25"/>
      <c r="BJ33" s="25"/>
      <c r="BK33" s="8"/>
      <c r="BL33" s="9"/>
    </row>
    <row r="34" spans="2:64" ht="11.95" customHeight="1">
      <c r="B34" s="10"/>
      <c r="C34" s="10"/>
      <c r="D34" s="276"/>
      <c r="E34" s="277"/>
      <c r="F34" s="277"/>
      <c r="G34" s="277"/>
      <c r="H34" s="277"/>
      <c r="I34" s="277"/>
      <c r="J34" s="278"/>
      <c r="K34" s="12"/>
      <c r="L34" s="12"/>
      <c r="M34" s="276"/>
      <c r="N34" s="277"/>
      <c r="O34" s="277"/>
      <c r="P34" s="277"/>
      <c r="Q34" s="277"/>
      <c r="R34" s="277"/>
      <c r="S34" s="277"/>
      <c r="T34" s="277"/>
      <c r="U34" s="40"/>
      <c r="V34" s="276"/>
      <c r="W34" s="277"/>
      <c r="X34" s="277"/>
      <c r="Y34" s="277"/>
      <c r="Z34" s="277"/>
      <c r="AA34" s="277"/>
      <c r="AB34" s="277"/>
      <c r="AC34" s="277"/>
      <c r="AD34" s="277"/>
      <c r="AE34" s="277"/>
      <c r="AF34" s="278"/>
      <c r="AG34" s="44"/>
      <c r="AH34" s="276"/>
      <c r="AI34" s="277"/>
      <c r="AJ34" s="277"/>
      <c r="AK34" s="277"/>
      <c r="AL34" s="277"/>
      <c r="AM34" s="277"/>
      <c r="AN34" s="277"/>
      <c r="AO34" s="277"/>
      <c r="AP34" s="277"/>
      <c r="AQ34" s="277"/>
      <c r="AR34" s="277"/>
      <c r="AS34" s="277"/>
      <c r="AT34" s="277"/>
      <c r="AU34" s="278"/>
      <c r="AV34" s="40"/>
      <c r="AW34" s="277"/>
      <c r="AX34" s="277"/>
      <c r="AY34" s="277"/>
      <c r="AZ34" s="277"/>
      <c r="BA34" s="277"/>
      <c r="BB34" s="277"/>
      <c r="BC34" s="277"/>
      <c r="BD34" s="277"/>
      <c r="BE34" s="277"/>
      <c r="BF34" s="277"/>
      <c r="BG34" s="277"/>
      <c r="BH34" s="277"/>
      <c r="BI34" s="277"/>
      <c r="BJ34" s="278"/>
      <c r="BK34" s="8"/>
      <c r="BL34" s="9"/>
    </row>
    <row r="35" spans="2:64" ht="11.95" customHeight="1">
      <c r="B35" s="10"/>
      <c r="C35" s="10"/>
      <c r="D35" s="282"/>
      <c r="E35" s="283"/>
      <c r="F35" s="283"/>
      <c r="G35" s="283"/>
      <c r="H35" s="283"/>
      <c r="I35" s="283"/>
      <c r="J35" s="284"/>
      <c r="K35" s="12"/>
      <c r="L35" s="12"/>
      <c r="M35" s="282"/>
      <c r="N35" s="283"/>
      <c r="O35" s="283"/>
      <c r="P35" s="283"/>
      <c r="Q35" s="283"/>
      <c r="R35" s="283"/>
      <c r="S35" s="283"/>
      <c r="T35" s="283"/>
      <c r="U35" s="40"/>
      <c r="V35" s="282"/>
      <c r="W35" s="283"/>
      <c r="X35" s="283"/>
      <c r="Y35" s="283"/>
      <c r="Z35" s="283"/>
      <c r="AA35" s="283"/>
      <c r="AB35" s="283"/>
      <c r="AC35" s="283"/>
      <c r="AD35" s="283"/>
      <c r="AE35" s="283"/>
      <c r="AF35" s="284"/>
      <c r="AG35" s="44"/>
      <c r="AH35" s="282"/>
      <c r="AI35" s="283"/>
      <c r="AJ35" s="283"/>
      <c r="AK35" s="283"/>
      <c r="AL35" s="283"/>
      <c r="AM35" s="283"/>
      <c r="AN35" s="283"/>
      <c r="AO35" s="283"/>
      <c r="AP35" s="283"/>
      <c r="AQ35" s="283"/>
      <c r="AR35" s="283"/>
      <c r="AS35" s="283"/>
      <c r="AT35" s="283"/>
      <c r="AU35" s="284"/>
      <c r="AV35" s="40"/>
      <c r="AW35" s="283"/>
      <c r="AX35" s="283"/>
      <c r="AY35" s="283"/>
      <c r="AZ35" s="283"/>
      <c r="BA35" s="283"/>
      <c r="BB35" s="283"/>
      <c r="BC35" s="283"/>
      <c r="BD35" s="283"/>
      <c r="BE35" s="283"/>
      <c r="BF35" s="283"/>
      <c r="BG35" s="283"/>
      <c r="BH35" s="283"/>
      <c r="BI35" s="283"/>
      <c r="BJ35" s="284"/>
      <c r="BK35" s="8"/>
      <c r="BL35" s="9"/>
    </row>
    <row r="36" spans="2:64" ht="11.95" customHeight="1">
      <c r="B36" s="10"/>
      <c r="C36" s="10"/>
      <c r="D36" s="21" t="s">
        <v>5</v>
      </c>
      <c r="E36" s="22"/>
      <c r="F36" s="22"/>
      <c r="G36" s="22"/>
      <c r="H36" s="22"/>
      <c r="I36" s="22"/>
      <c r="J36" s="22"/>
      <c r="K36" s="22"/>
      <c r="L36" s="22"/>
      <c r="M36" s="43"/>
      <c r="N36" s="22"/>
      <c r="O36" s="22"/>
      <c r="P36" s="22"/>
      <c r="Q36" s="22"/>
      <c r="R36" s="22"/>
      <c r="S36" s="22"/>
      <c r="T36" s="22"/>
      <c r="U36" s="22"/>
      <c r="V36" s="68" t="s">
        <v>242</v>
      </c>
      <c r="W36" s="22"/>
      <c r="X36" s="21"/>
      <c r="Y36" s="22"/>
      <c r="Z36" s="22"/>
      <c r="AA36" s="22"/>
      <c r="AB36" s="22"/>
      <c r="AC36" s="22"/>
      <c r="AD36" s="22"/>
      <c r="AE36" s="22"/>
      <c r="AF36" s="22"/>
      <c r="AG36" s="22"/>
      <c r="AH36" s="22" t="s">
        <v>243</v>
      </c>
      <c r="AI36" s="22"/>
      <c r="AJ36" s="21"/>
      <c r="AK36" s="22"/>
      <c r="AL36" s="22"/>
      <c r="AM36" s="22"/>
      <c r="AN36" s="22"/>
      <c r="AO36" s="22"/>
      <c r="AP36" s="22"/>
      <c r="AQ36" s="22"/>
      <c r="AR36" s="22"/>
      <c r="AS36" s="22"/>
      <c r="AT36" s="8"/>
      <c r="AU36" s="8"/>
      <c r="AV36" s="8"/>
      <c r="AW36" s="22" t="s">
        <v>244</v>
      </c>
      <c r="AX36" s="8"/>
      <c r="AY36" s="8"/>
      <c r="AZ36" s="8"/>
      <c r="BA36" s="8"/>
      <c r="BB36" s="8"/>
      <c r="BC36" s="8"/>
      <c r="BD36" s="8"/>
      <c r="BE36" s="8"/>
      <c r="BF36" s="8"/>
      <c r="BG36" s="8"/>
      <c r="BH36" s="8"/>
      <c r="BI36" s="8"/>
      <c r="BJ36" s="8"/>
      <c r="BK36" s="8"/>
      <c r="BL36" s="9"/>
    </row>
    <row r="37" spans="2:64" ht="11.95" customHeight="1">
      <c r="B37" s="10"/>
      <c r="C37" s="10"/>
      <c r="D37" s="25"/>
      <c r="E37" s="25"/>
      <c r="F37" s="25"/>
      <c r="G37" s="25"/>
      <c r="H37" s="25"/>
      <c r="I37" s="25"/>
      <c r="J37" s="25"/>
      <c r="K37" s="25"/>
      <c r="L37" s="8"/>
      <c r="M37" s="160" t="e">
        <f>LEFT(V34,FIND("市",V34))</f>
        <v>#VALUE!</v>
      </c>
      <c r="N37" s="160" t="e">
        <f>VLOOKUP(M37,入力リスト!$S$3:$T$51,2,FALSE)</f>
        <v>#VALUE!</v>
      </c>
      <c r="O37" s="12"/>
      <c r="P37" s="12"/>
      <c r="Q37" s="12"/>
      <c r="R37" s="12"/>
      <c r="S37" s="12"/>
      <c r="T37" s="12"/>
      <c r="U37" s="12"/>
      <c r="V37" s="12"/>
      <c r="W37" s="275" t="s">
        <v>132</v>
      </c>
      <c r="X37" s="275"/>
      <c r="Y37" s="275"/>
      <c r="Z37" s="275"/>
      <c r="AA37" s="275"/>
      <c r="AB37" s="275"/>
      <c r="AC37" s="275"/>
      <c r="AD37" s="275"/>
      <c r="AE37" s="275"/>
      <c r="AF37" s="275"/>
      <c r="AG37" s="275"/>
      <c r="AH37" s="275"/>
      <c r="AI37" s="275"/>
      <c r="AJ37" s="275"/>
      <c r="AK37" s="275"/>
      <c r="AL37" s="275"/>
      <c r="AM37" s="275"/>
      <c r="AN37" s="8"/>
      <c r="AO37" s="8"/>
      <c r="AP37" s="8"/>
      <c r="AQ37" s="275" t="s">
        <v>23</v>
      </c>
      <c r="AR37" s="275"/>
      <c r="AS37" s="275"/>
      <c r="AT37" s="275"/>
      <c r="AU37" s="275"/>
      <c r="AV37" s="275"/>
      <c r="AW37" s="275"/>
      <c r="AX37" s="275"/>
      <c r="AY37" s="275"/>
      <c r="AZ37" s="275"/>
      <c r="BA37" s="275"/>
      <c r="BB37" s="275"/>
      <c r="BC37" s="275"/>
      <c r="BD37" s="275"/>
      <c r="BE37" s="275"/>
      <c r="BF37" s="275"/>
      <c r="BG37" s="275"/>
      <c r="BH37" s="8"/>
      <c r="BI37" s="8"/>
      <c r="BJ37" s="8"/>
      <c r="BK37" s="8"/>
      <c r="BL37" s="9"/>
    </row>
    <row r="38" spans="2:64" ht="13.1">
      <c r="B38" s="10"/>
      <c r="C38" s="142" t="s">
        <v>171</v>
      </c>
      <c r="D38" s="25"/>
      <c r="E38" s="25"/>
      <c r="F38" s="25"/>
      <c r="G38" s="25"/>
      <c r="H38" s="25"/>
      <c r="I38" s="25"/>
      <c r="J38" s="25"/>
      <c r="K38" s="25"/>
      <c r="L38" s="8"/>
      <c r="M38" s="8"/>
      <c r="N38" s="8"/>
      <c r="O38" s="8"/>
      <c r="P38" s="8"/>
      <c r="Q38" s="8"/>
      <c r="R38" s="8"/>
      <c r="S38" s="8"/>
      <c r="T38" s="8"/>
      <c r="U38" s="8"/>
      <c r="V38" s="8"/>
      <c r="W38" s="275"/>
      <c r="X38" s="275"/>
      <c r="Y38" s="275"/>
      <c r="Z38" s="275"/>
      <c r="AA38" s="275"/>
      <c r="AB38" s="275"/>
      <c r="AC38" s="275"/>
      <c r="AD38" s="275"/>
      <c r="AE38" s="275"/>
      <c r="AF38" s="275"/>
      <c r="AG38" s="275"/>
      <c r="AH38" s="275"/>
      <c r="AI38" s="275"/>
      <c r="AJ38" s="275"/>
      <c r="AK38" s="275"/>
      <c r="AL38" s="275"/>
      <c r="AM38" s="275"/>
      <c r="AN38" s="8"/>
      <c r="AO38" s="8"/>
      <c r="AP38" s="8"/>
      <c r="AQ38" s="275"/>
      <c r="AR38" s="275"/>
      <c r="AS38" s="275"/>
      <c r="AT38" s="275"/>
      <c r="AU38" s="275"/>
      <c r="AV38" s="275"/>
      <c r="AW38" s="275"/>
      <c r="AX38" s="275"/>
      <c r="AY38" s="275"/>
      <c r="AZ38" s="275"/>
      <c r="BA38" s="275"/>
      <c r="BB38" s="275"/>
      <c r="BC38" s="275"/>
      <c r="BD38" s="275"/>
      <c r="BE38" s="275"/>
      <c r="BF38" s="275"/>
      <c r="BG38" s="275"/>
      <c r="BH38" s="8"/>
      <c r="BI38" s="8"/>
      <c r="BJ38" s="8"/>
      <c r="BK38" s="8"/>
      <c r="BL38" s="9"/>
    </row>
    <row r="39" spans="2:64" ht="11.95" customHeight="1">
      <c r="B39" s="10"/>
      <c r="C39" s="10"/>
      <c r="D39" s="327" t="s">
        <v>128</v>
      </c>
      <c r="E39" s="328"/>
      <c r="F39" s="328"/>
      <c r="G39" s="328"/>
      <c r="H39" s="328"/>
      <c r="I39" s="328"/>
      <c r="J39" s="328"/>
      <c r="K39" s="328"/>
      <c r="L39" s="328"/>
      <c r="M39" s="328"/>
      <c r="N39" s="328"/>
      <c r="O39" s="328"/>
      <c r="P39" s="328"/>
      <c r="Q39" s="328"/>
      <c r="R39" s="328"/>
      <c r="S39" s="329"/>
      <c r="T39" s="8"/>
      <c r="U39" s="8"/>
      <c r="V39" s="8"/>
      <c r="W39" s="314"/>
      <c r="X39" s="315"/>
      <c r="Y39" s="315"/>
      <c r="Z39" s="315"/>
      <c r="AA39" s="315"/>
      <c r="AB39" s="315"/>
      <c r="AC39" s="315"/>
      <c r="AD39" s="315"/>
      <c r="AE39" s="315"/>
      <c r="AF39" s="315"/>
      <c r="AG39" s="315"/>
      <c r="AH39" s="315"/>
      <c r="AI39" s="315"/>
      <c r="AJ39" s="315"/>
      <c r="AK39" s="315"/>
      <c r="AL39" s="315"/>
      <c r="AM39" s="316"/>
      <c r="AN39" s="8"/>
      <c r="AO39" s="8"/>
      <c r="AP39" s="8"/>
      <c r="AQ39" s="314"/>
      <c r="AR39" s="315"/>
      <c r="AS39" s="315"/>
      <c r="AT39" s="315"/>
      <c r="AU39" s="315"/>
      <c r="AV39" s="315"/>
      <c r="AW39" s="315"/>
      <c r="AX39" s="315"/>
      <c r="AY39" s="315"/>
      <c r="AZ39" s="315"/>
      <c r="BA39" s="315"/>
      <c r="BB39" s="315"/>
      <c r="BC39" s="315"/>
      <c r="BD39" s="315"/>
      <c r="BE39" s="315"/>
      <c r="BF39" s="315"/>
      <c r="BG39" s="316"/>
      <c r="BH39" s="8"/>
      <c r="BI39" s="8"/>
      <c r="BJ39" s="8"/>
      <c r="BK39" s="8"/>
      <c r="BL39" s="9"/>
    </row>
    <row r="40" spans="2:64" ht="11.95" customHeight="1">
      <c r="B40" s="10"/>
      <c r="C40" s="10"/>
      <c r="D40" s="330"/>
      <c r="E40" s="331"/>
      <c r="F40" s="331"/>
      <c r="G40" s="331"/>
      <c r="H40" s="331"/>
      <c r="I40" s="331"/>
      <c r="J40" s="331"/>
      <c r="K40" s="331"/>
      <c r="L40" s="331"/>
      <c r="M40" s="331"/>
      <c r="N40" s="331"/>
      <c r="O40" s="331"/>
      <c r="P40" s="331"/>
      <c r="Q40" s="331"/>
      <c r="R40" s="331"/>
      <c r="S40" s="332"/>
      <c r="T40" s="8"/>
      <c r="U40" s="8"/>
      <c r="V40" s="8"/>
      <c r="W40" s="317"/>
      <c r="X40" s="318"/>
      <c r="Y40" s="318"/>
      <c r="Z40" s="318"/>
      <c r="AA40" s="318"/>
      <c r="AB40" s="318"/>
      <c r="AC40" s="318"/>
      <c r="AD40" s="318"/>
      <c r="AE40" s="318"/>
      <c r="AF40" s="318"/>
      <c r="AG40" s="318"/>
      <c r="AH40" s="318"/>
      <c r="AI40" s="318"/>
      <c r="AJ40" s="318"/>
      <c r="AK40" s="318"/>
      <c r="AL40" s="318"/>
      <c r="AM40" s="319"/>
      <c r="AN40" s="8"/>
      <c r="AO40" s="8"/>
      <c r="AP40" s="8"/>
      <c r="AQ40" s="317"/>
      <c r="AR40" s="318"/>
      <c r="AS40" s="318"/>
      <c r="AT40" s="318"/>
      <c r="AU40" s="318"/>
      <c r="AV40" s="318"/>
      <c r="AW40" s="318"/>
      <c r="AX40" s="318"/>
      <c r="AY40" s="318"/>
      <c r="AZ40" s="318"/>
      <c r="BA40" s="318"/>
      <c r="BB40" s="318"/>
      <c r="BC40" s="318"/>
      <c r="BD40" s="318"/>
      <c r="BE40" s="318"/>
      <c r="BF40" s="318"/>
      <c r="BG40" s="319"/>
      <c r="BH40" s="8"/>
      <c r="BI40" s="8"/>
      <c r="BJ40" s="8"/>
      <c r="BK40" s="8"/>
      <c r="BL40" s="9"/>
    </row>
    <row r="41" spans="2:64" ht="11.95" customHeight="1">
      <c r="B41" s="10"/>
      <c r="C41" s="10"/>
      <c r="D41" s="21" t="s">
        <v>218</v>
      </c>
      <c r="E41" s="25"/>
      <c r="F41" s="25"/>
      <c r="G41" s="25"/>
      <c r="H41" s="25"/>
      <c r="I41" s="25"/>
      <c r="J41" s="25"/>
      <c r="K41" s="25"/>
      <c r="L41" s="27"/>
      <c r="M41" s="27"/>
      <c r="N41" s="27"/>
      <c r="O41" s="27"/>
      <c r="P41" s="27"/>
      <c r="Q41" s="27"/>
      <c r="R41" s="27"/>
      <c r="S41" s="27"/>
      <c r="T41" s="27"/>
      <c r="U41" s="27"/>
      <c r="V41" s="27"/>
      <c r="W41" s="45" t="s">
        <v>157</v>
      </c>
      <c r="X41" s="46"/>
      <c r="Y41" s="27"/>
      <c r="Z41" s="27"/>
      <c r="AA41" s="25"/>
      <c r="AB41" s="25"/>
      <c r="AC41" s="25"/>
      <c r="AD41" s="25"/>
      <c r="AE41" s="25"/>
      <c r="AF41" s="25"/>
      <c r="AG41" s="25"/>
      <c r="AH41" s="25"/>
      <c r="AI41" s="25"/>
      <c r="AJ41" s="12"/>
      <c r="AK41" s="12"/>
      <c r="AL41" s="8"/>
      <c r="AM41" s="8"/>
      <c r="AN41" s="8"/>
      <c r="AO41" s="8"/>
      <c r="AP41" s="8"/>
      <c r="AQ41" s="45" t="s">
        <v>251</v>
      </c>
      <c r="AR41" s="46"/>
      <c r="AS41" s="8"/>
      <c r="AT41" s="8"/>
      <c r="AU41" s="8"/>
      <c r="AV41" s="8"/>
      <c r="AW41" s="8"/>
      <c r="AX41" s="8"/>
      <c r="AY41" s="8"/>
      <c r="AZ41" s="8"/>
      <c r="BA41" s="8"/>
      <c r="BB41" s="8"/>
      <c r="BC41" s="8"/>
      <c r="BD41" s="8"/>
      <c r="BE41" s="8"/>
      <c r="BF41" s="8"/>
      <c r="BG41" s="8"/>
      <c r="BH41" s="8"/>
      <c r="BI41" s="8"/>
      <c r="BJ41" s="8"/>
      <c r="BK41" s="8"/>
      <c r="BL41" s="9"/>
    </row>
    <row r="42" spans="2:64" ht="20.149999999999999" customHeight="1">
      <c r="B42" s="10"/>
      <c r="C42" s="10"/>
      <c r="D42" s="143"/>
      <c r="E42" s="25"/>
      <c r="F42" s="25"/>
      <c r="G42" s="25"/>
      <c r="H42" s="25"/>
      <c r="I42" s="25"/>
      <c r="J42" s="25"/>
      <c r="K42" s="25"/>
      <c r="L42" s="27"/>
      <c r="M42" s="27"/>
      <c r="N42" s="27"/>
      <c r="O42" s="27"/>
      <c r="P42" s="27"/>
      <c r="Q42" s="27"/>
      <c r="R42" s="27"/>
      <c r="S42" s="27"/>
      <c r="T42" s="27"/>
      <c r="U42" s="27"/>
      <c r="V42" s="27"/>
      <c r="W42" s="46"/>
      <c r="X42" s="58" t="s">
        <v>158</v>
      </c>
      <c r="Y42" s="27"/>
      <c r="Z42" s="27"/>
      <c r="AA42" s="25"/>
      <c r="AB42" s="25"/>
      <c r="AC42" s="25"/>
      <c r="AD42" s="25"/>
      <c r="AE42" s="25"/>
      <c r="AF42" s="25"/>
      <c r="AG42" s="25"/>
      <c r="AH42" s="25"/>
      <c r="AI42" s="25"/>
      <c r="AJ42" s="12"/>
      <c r="AK42" s="12"/>
      <c r="AL42" s="8"/>
      <c r="AM42" s="8"/>
      <c r="AN42" s="8"/>
      <c r="AO42" s="8"/>
      <c r="AP42" s="8"/>
      <c r="AQ42" s="58" t="s">
        <v>252</v>
      </c>
      <c r="AR42" s="58"/>
      <c r="AS42" s="48"/>
      <c r="AT42" s="8"/>
      <c r="AU42" s="8"/>
      <c r="AV42" s="8"/>
      <c r="AW42" s="8"/>
      <c r="AX42" s="8"/>
      <c r="AY42" s="8"/>
      <c r="AZ42" s="8"/>
      <c r="BA42" s="8"/>
      <c r="BB42" s="8"/>
      <c r="BC42" s="8"/>
      <c r="BD42" s="8"/>
      <c r="BE42" s="8"/>
      <c r="BF42" s="8"/>
      <c r="BG42" s="8"/>
      <c r="BH42" s="8"/>
      <c r="BI42" s="8"/>
      <c r="BJ42" s="8"/>
      <c r="BK42" s="8"/>
      <c r="BL42" s="9"/>
    </row>
    <row r="43" spans="2:64" ht="13.1">
      <c r="B43" s="10"/>
      <c r="C43" s="142" t="s">
        <v>172</v>
      </c>
      <c r="D43" s="25"/>
      <c r="E43" s="25"/>
      <c r="F43" s="25"/>
      <c r="G43" s="25"/>
      <c r="H43" s="25"/>
      <c r="I43" s="25"/>
      <c r="J43" s="25"/>
      <c r="K43" s="25"/>
      <c r="L43" s="27"/>
      <c r="M43" s="27"/>
      <c r="N43" s="27"/>
      <c r="O43" s="27"/>
      <c r="P43" s="27"/>
      <c r="Q43" s="27"/>
      <c r="R43" s="27"/>
      <c r="S43" s="27"/>
      <c r="T43" s="27"/>
      <c r="U43" s="27"/>
      <c r="V43" s="27"/>
      <c r="W43" s="27"/>
      <c r="X43" s="27"/>
      <c r="Y43" s="27"/>
      <c r="Z43" s="25" t="s">
        <v>173</v>
      </c>
      <c r="AA43" s="25"/>
      <c r="AB43" s="25"/>
      <c r="AC43" s="25"/>
      <c r="AD43" s="25"/>
      <c r="AE43" s="25"/>
      <c r="AF43" s="25"/>
      <c r="AG43" s="25"/>
      <c r="AH43" s="25"/>
      <c r="AI43" s="25"/>
      <c r="AJ43" s="12"/>
      <c r="AK43" s="12"/>
      <c r="AL43" s="8"/>
      <c r="AM43" s="34"/>
      <c r="AN43" s="8"/>
      <c r="AO43" s="8"/>
      <c r="AP43" s="8"/>
      <c r="AQ43" s="8"/>
      <c r="AR43" s="8"/>
      <c r="AS43" s="8"/>
      <c r="AT43" s="8"/>
      <c r="AU43" s="8"/>
      <c r="AV43" s="8"/>
      <c r="AW43" s="8"/>
      <c r="AX43" s="8"/>
      <c r="AY43" s="8"/>
      <c r="AZ43" s="8"/>
      <c r="BA43" s="8"/>
      <c r="BB43" s="8"/>
      <c r="BC43" s="8"/>
      <c r="BD43" s="8"/>
      <c r="BE43" s="8"/>
      <c r="BF43" s="8"/>
      <c r="BG43" s="8"/>
      <c r="BH43" s="8"/>
      <c r="BI43" s="8"/>
      <c r="BJ43" s="8"/>
      <c r="BK43" s="8"/>
      <c r="BL43" s="9"/>
    </row>
    <row r="44" spans="2:64" ht="11.95" customHeight="1">
      <c r="B44" s="10"/>
      <c r="C44" s="10"/>
      <c r="D44" s="314"/>
      <c r="E44" s="315"/>
      <c r="F44" s="315"/>
      <c r="G44" s="315"/>
      <c r="H44" s="315"/>
      <c r="I44" s="315"/>
      <c r="J44" s="315"/>
      <c r="K44" s="315"/>
      <c r="L44" s="315"/>
      <c r="M44" s="315"/>
      <c r="N44" s="315"/>
      <c r="O44" s="315"/>
      <c r="P44" s="315"/>
      <c r="Q44" s="315"/>
      <c r="R44" s="315"/>
      <c r="S44" s="315"/>
      <c r="T44" s="315"/>
      <c r="U44" s="315"/>
      <c r="V44" s="315"/>
      <c r="W44" s="316"/>
      <c r="X44" s="8"/>
      <c r="Y44" s="8"/>
      <c r="Z44" s="8"/>
      <c r="AA44" s="356" t="str">
        <f>IF(D39="高圧（契約電力500kW未満）","実量制（入力不要)","")</f>
        <v/>
      </c>
      <c r="AB44" s="357"/>
      <c r="AC44" s="357"/>
      <c r="AD44" s="357"/>
      <c r="AE44" s="357"/>
      <c r="AF44" s="357"/>
      <c r="AG44" s="357"/>
      <c r="AH44" s="357"/>
      <c r="AI44" s="358"/>
      <c r="AJ44" s="12"/>
      <c r="AK44" s="12"/>
      <c r="AL44" s="66" t="s">
        <v>129</v>
      </c>
      <c r="AM44" s="35"/>
      <c r="AN44" s="8"/>
      <c r="AO44" s="8"/>
      <c r="AP44" s="8"/>
      <c r="AQ44" s="8"/>
      <c r="AR44" s="8"/>
      <c r="AS44" s="8"/>
      <c r="AT44" s="8"/>
      <c r="AU44" s="8"/>
      <c r="AV44" s="8"/>
      <c r="AW44" s="8"/>
      <c r="AX44" s="8"/>
      <c r="AY44" s="8"/>
      <c r="AZ44" s="8"/>
      <c r="BA44" s="8"/>
      <c r="BB44" s="8"/>
      <c r="BC44" s="8"/>
      <c r="BD44" s="8"/>
      <c r="BE44" s="8"/>
      <c r="BF44" s="8"/>
      <c r="BG44" s="8"/>
      <c r="BH44" s="8"/>
      <c r="BI44" s="8"/>
      <c r="BJ44" s="8"/>
      <c r="BK44" s="8"/>
      <c r="BL44" s="9"/>
    </row>
    <row r="45" spans="2:64" ht="11.95" customHeight="1">
      <c r="B45" s="10"/>
      <c r="C45" s="10"/>
      <c r="D45" s="317"/>
      <c r="E45" s="318"/>
      <c r="F45" s="318"/>
      <c r="G45" s="318"/>
      <c r="H45" s="318"/>
      <c r="I45" s="318"/>
      <c r="J45" s="318"/>
      <c r="K45" s="318"/>
      <c r="L45" s="318"/>
      <c r="M45" s="318"/>
      <c r="N45" s="318"/>
      <c r="O45" s="318"/>
      <c r="P45" s="318"/>
      <c r="Q45" s="318"/>
      <c r="R45" s="318"/>
      <c r="S45" s="318"/>
      <c r="T45" s="318"/>
      <c r="U45" s="318"/>
      <c r="V45" s="318"/>
      <c r="W45" s="319"/>
      <c r="X45" s="8"/>
      <c r="Y45" s="8"/>
      <c r="Z45" s="8"/>
      <c r="AA45" s="359"/>
      <c r="AB45" s="360"/>
      <c r="AC45" s="360"/>
      <c r="AD45" s="360"/>
      <c r="AE45" s="360"/>
      <c r="AF45" s="360"/>
      <c r="AG45" s="360"/>
      <c r="AH45" s="360"/>
      <c r="AI45" s="361"/>
      <c r="AJ45" s="12" t="s">
        <v>165</v>
      </c>
      <c r="AK45" s="8"/>
      <c r="AL45" s="66" t="s">
        <v>222</v>
      </c>
      <c r="AM45" s="35"/>
      <c r="AN45" s="8"/>
      <c r="AO45" s="8"/>
      <c r="AP45" s="8"/>
      <c r="AQ45" s="8"/>
      <c r="AR45" s="8"/>
      <c r="AS45" s="8"/>
      <c r="AT45" s="8"/>
      <c r="AU45" s="8"/>
      <c r="AV45" s="8"/>
      <c r="AW45" s="8"/>
      <c r="AX45" s="8"/>
      <c r="AY45" s="8"/>
      <c r="AZ45" s="8"/>
      <c r="BA45" s="8"/>
      <c r="BB45" s="8"/>
      <c r="BC45" s="8"/>
      <c r="BD45" s="8"/>
      <c r="BE45" s="8"/>
      <c r="BF45" s="8"/>
      <c r="BG45" s="8"/>
      <c r="BH45" s="8"/>
      <c r="BI45" s="8"/>
      <c r="BJ45" s="8"/>
      <c r="BK45" s="8"/>
      <c r="BL45" s="9"/>
    </row>
    <row r="46" spans="2:64" ht="11.95" customHeight="1">
      <c r="B46" s="10"/>
      <c r="C46" s="10"/>
      <c r="D46" s="21" t="s">
        <v>218</v>
      </c>
      <c r="E46" s="22"/>
      <c r="F46" s="22"/>
      <c r="G46" s="22"/>
      <c r="H46" s="22"/>
      <c r="I46" s="22"/>
      <c r="J46" s="22"/>
      <c r="K46" s="22"/>
      <c r="L46" s="22"/>
      <c r="M46" s="22"/>
      <c r="N46" s="22"/>
      <c r="O46" s="21"/>
      <c r="P46" s="22"/>
      <c r="Q46" s="22"/>
      <c r="R46" s="22"/>
      <c r="S46" s="22"/>
      <c r="T46" s="22"/>
      <c r="U46" s="22"/>
      <c r="V46" s="22"/>
      <c r="W46" s="22"/>
      <c r="X46" s="22"/>
      <c r="Y46" s="22"/>
      <c r="Z46" s="22"/>
      <c r="AA46" s="21" t="s">
        <v>5</v>
      </c>
      <c r="AB46" s="22"/>
      <c r="AC46" s="22"/>
      <c r="AD46" s="22"/>
      <c r="AE46" s="21"/>
      <c r="AF46" s="22"/>
      <c r="AG46" s="22"/>
      <c r="AH46" s="22"/>
      <c r="AI46" s="22"/>
      <c r="AJ46" s="22"/>
      <c r="AK46" s="22"/>
      <c r="AM46" s="22"/>
      <c r="AN46" s="22"/>
      <c r="AO46" s="22"/>
      <c r="AP46" s="22"/>
      <c r="AQ46" s="21"/>
      <c r="AR46" s="22"/>
      <c r="AS46" s="22"/>
      <c r="AT46" s="22"/>
      <c r="AU46" s="22"/>
      <c r="AV46" s="22"/>
      <c r="AW46" s="22"/>
      <c r="AX46" s="22"/>
      <c r="AY46" s="8"/>
      <c r="AZ46" s="22"/>
      <c r="BA46" s="8"/>
      <c r="BB46" s="8"/>
      <c r="BC46" s="8"/>
      <c r="BD46" s="8"/>
      <c r="BE46" s="8"/>
      <c r="BF46" s="8"/>
      <c r="BG46" s="8"/>
      <c r="BH46" s="8"/>
      <c r="BI46" s="8"/>
      <c r="BJ46" s="8"/>
      <c r="BK46" s="8"/>
      <c r="BL46" s="9"/>
    </row>
    <row r="47" spans="2:64" ht="11.95" customHeight="1">
      <c r="B47" s="10"/>
      <c r="C47" s="10"/>
      <c r="D47" s="8"/>
      <c r="E47" s="21"/>
      <c r="F47" s="8"/>
      <c r="G47" s="8"/>
      <c r="H47" s="8"/>
      <c r="I47" s="8"/>
      <c r="J47" s="8"/>
      <c r="K47" s="8"/>
      <c r="L47" s="8"/>
      <c r="M47" s="8"/>
      <c r="N47" s="8"/>
      <c r="O47" s="8"/>
      <c r="P47" s="8"/>
      <c r="Q47" s="8"/>
      <c r="R47" s="8"/>
      <c r="S47" s="8"/>
      <c r="T47" s="8"/>
      <c r="U47" s="8"/>
      <c r="V47" s="8"/>
      <c r="W47" s="8"/>
      <c r="X47" s="8"/>
      <c r="Y47" s="8"/>
      <c r="Z47" s="8"/>
      <c r="AA47" s="21"/>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9"/>
    </row>
    <row r="48" spans="2:64" ht="13.1">
      <c r="B48" s="10"/>
      <c r="C48" s="142" t="s">
        <v>174</v>
      </c>
      <c r="D48" s="25"/>
      <c r="E48" s="21"/>
      <c r="F48" s="8"/>
      <c r="G48" s="8"/>
      <c r="H48" s="8"/>
      <c r="I48" s="8"/>
      <c r="J48" s="8"/>
      <c r="K48" s="8"/>
      <c r="L48" s="8"/>
      <c r="M48" s="8"/>
      <c r="N48" s="8"/>
      <c r="O48" s="8"/>
      <c r="P48" s="8"/>
      <c r="Q48" s="8"/>
      <c r="R48" s="8"/>
      <c r="S48" s="8"/>
      <c r="T48" s="8"/>
      <c r="U48" s="8"/>
      <c r="V48" s="8"/>
      <c r="W48" s="8"/>
      <c r="X48" s="8"/>
      <c r="Y48" s="8"/>
      <c r="Z48" s="8"/>
      <c r="AA48" s="21"/>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9"/>
    </row>
    <row r="49" spans="2:64" ht="3.3" customHeight="1">
      <c r="B49" s="39"/>
      <c r="C49" s="39"/>
      <c r="D49" s="25"/>
      <c r="E49" s="25"/>
      <c r="F49" s="25"/>
      <c r="G49" s="25"/>
      <c r="H49" s="25"/>
      <c r="I49" s="25"/>
      <c r="J49" s="25"/>
      <c r="K49" s="25"/>
      <c r="L49" s="25"/>
      <c r="M49" s="25"/>
      <c r="N49" s="25"/>
      <c r="O49" s="25"/>
      <c r="P49" s="25"/>
      <c r="Q49" s="37"/>
      <c r="R49" s="275" t="s">
        <v>161</v>
      </c>
      <c r="S49" s="275"/>
      <c r="T49" s="275"/>
      <c r="U49" s="275"/>
      <c r="V49" s="275"/>
      <c r="W49" s="275"/>
      <c r="X49" s="275"/>
      <c r="Y49" s="275"/>
      <c r="Z49" s="275"/>
      <c r="AA49" s="275"/>
      <c r="AB49" s="37"/>
      <c r="AC49" s="37"/>
      <c r="AD49" s="37"/>
      <c r="AE49" s="275" t="s">
        <v>159</v>
      </c>
      <c r="AF49" s="275"/>
      <c r="AG49" s="275"/>
      <c r="AH49" s="275"/>
      <c r="AI49" s="275"/>
      <c r="AJ49" s="275"/>
      <c r="AK49" s="275"/>
      <c r="AL49" s="275"/>
      <c r="AM49" s="275"/>
      <c r="AN49" s="275"/>
      <c r="AO49" s="275"/>
      <c r="AP49" s="275"/>
      <c r="AQ49" s="275"/>
      <c r="AR49" s="275"/>
      <c r="AS49" s="275"/>
      <c r="AT49" s="25"/>
      <c r="AU49" s="25"/>
      <c r="AV49" s="25"/>
      <c r="AW49" s="25"/>
      <c r="AX49" s="25"/>
      <c r="AY49" s="25"/>
      <c r="AZ49" s="25"/>
      <c r="BA49" s="25"/>
      <c r="BB49" s="25"/>
      <c r="BC49" s="25"/>
      <c r="BD49" s="25"/>
      <c r="BE49" s="12"/>
      <c r="BF49" s="12"/>
      <c r="BG49" s="12"/>
      <c r="BH49" s="12"/>
      <c r="BI49" s="12"/>
      <c r="BJ49" s="12"/>
      <c r="BK49" s="12"/>
      <c r="BL49" s="9"/>
    </row>
    <row r="50" spans="2:64" ht="13.1">
      <c r="B50" s="39"/>
      <c r="C50" s="39"/>
      <c r="D50" s="25" t="s">
        <v>162</v>
      </c>
      <c r="E50" s="25"/>
      <c r="F50" s="25"/>
      <c r="G50" s="25"/>
      <c r="H50" s="25"/>
      <c r="I50" s="25"/>
      <c r="J50" s="25"/>
      <c r="K50" s="25"/>
      <c r="L50" s="25"/>
      <c r="M50" s="25"/>
      <c r="N50" s="25"/>
      <c r="O50" s="25"/>
      <c r="P50" s="25"/>
      <c r="Q50" s="37"/>
      <c r="R50" s="275"/>
      <c r="S50" s="275"/>
      <c r="T50" s="275"/>
      <c r="U50" s="275"/>
      <c r="V50" s="275"/>
      <c r="W50" s="275"/>
      <c r="X50" s="275"/>
      <c r="Y50" s="275"/>
      <c r="Z50" s="275"/>
      <c r="AA50" s="275"/>
      <c r="AB50" s="37"/>
      <c r="AC50" s="37"/>
      <c r="AD50" s="37"/>
      <c r="AE50" s="275"/>
      <c r="AF50" s="275"/>
      <c r="AG50" s="275"/>
      <c r="AH50" s="275"/>
      <c r="AI50" s="275"/>
      <c r="AJ50" s="275"/>
      <c r="AK50" s="275"/>
      <c r="AL50" s="275"/>
      <c r="AM50" s="275"/>
      <c r="AN50" s="275"/>
      <c r="AO50" s="275"/>
      <c r="AP50" s="275"/>
      <c r="AQ50" s="275"/>
      <c r="AR50" s="275"/>
      <c r="AS50" s="275"/>
      <c r="AT50" s="25" t="s">
        <v>166</v>
      </c>
      <c r="AU50" s="25"/>
      <c r="AV50" s="25"/>
      <c r="AW50" s="25"/>
      <c r="AX50" s="25"/>
      <c r="AY50" s="25"/>
      <c r="AZ50" s="25"/>
      <c r="BA50" s="25"/>
      <c r="BB50" s="25"/>
      <c r="BC50" s="25"/>
      <c r="BD50" s="25"/>
      <c r="BE50" s="12"/>
      <c r="BF50" s="12"/>
      <c r="BG50" s="12"/>
      <c r="BH50" s="12"/>
      <c r="BI50" s="12"/>
      <c r="BJ50" s="12"/>
      <c r="BK50" s="12"/>
      <c r="BL50" s="9"/>
    </row>
    <row r="51" spans="2:64" ht="11.95" customHeight="1">
      <c r="B51" s="39"/>
      <c r="C51" s="39"/>
      <c r="D51" s="314" t="s">
        <v>221</v>
      </c>
      <c r="E51" s="315"/>
      <c r="F51" s="315"/>
      <c r="G51" s="315"/>
      <c r="H51" s="315"/>
      <c r="I51" s="315"/>
      <c r="J51" s="315"/>
      <c r="K51" s="315"/>
      <c r="L51" s="315"/>
      <c r="M51" s="315"/>
      <c r="N51" s="315"/>
      <c r="O51" s="316"/>
      <c r="P51" s="19"/>
      <c r="Q51" s="19"/>
      <c r="R51" s="320"/>
      <c r="S51" s="321"/>
      <c r="T51" s="321"/>
      <c r="U51" s="321"/>
      <c r="V51" s="321"/>
      <c r="W51" s="321"/>
      <c r="X51" s="321"/>
      <c r="Y51" s="321"/>
      <c r="Z51" s="321"/>
      <c r="AA51" s="322"/>
      <c r="AB51" s="18"/>
      <c r="AC51" s="18"/>
      <c r="AD51" s="8"/>
      <c r="AE51" s="343"/>
      <c r="AF51" s="344"/>
      <c r="AG51" s="344"/>
      <c r="AH51" s="344"/>
      <c r="AI51" s="344"/>
      <c r="AJ51" s="344"/>
      <c r="AK51" s="344"/>
      <c r="AL51" s="344"/>
      <c r="AM51" s="344"/>
      <c r="AN51" s="345"/>
      <c r="AO51" s="8"/>
      <c r="AP51" s="19"/>
      <c r="AQ51" s="19"/>
      <c r="AR51" s="19"/>
      <c r="AS51" s="19"/>
      <c r="AT51" s="314"/>
      <c r="AU51" s="315"/>
      <c r="AV51" s="315"/>
      <c r="AW51" s="315"/>
      <c r="AX51" s="315"/>
      <c r="AY51" s="315"/>
      <c r="AZ51" s="315"/>
      <c r="BA51" s="315"/>
      <c r="BB51" s="315"/>
      <c r="BC51" s="316"/>
      <c r="BD51" s="12"/>
      <c r="BE51" s="12"/>
      <c r="BF51" s="12"/>
      <c r="BG51" s="12"/>
      <c r="BH51" s="12"/>
      <c r="BI51" s="12"/>
      <c r="BJ51" s="12"/>
      <c r="BK51" s="12"/>
      <c r="BL51" s="9"/>
    </row>
    <row r="52" spans="2:64" ht="11.95" customHeight="1">
      <c r="B52" s="39"/>
      <c r="C52" s="39"/>
      <c r="D52" s="317"/>
      <c r="E52" s="318"/>
      <c r="F52" s="318"/>
      <c r="G52" s="318"/>
      <c r="H52" s="318"/>
      <c r="I52" s="318"/>
      <c r="J52" s="318"/>
      <c r="K52" s="318"/>
      <c r="L52" s="318"/>
      <c r="M52" s="318"/>
      <c r="N52" s="318"/>
      <c r="O52" s="319"/>
      <c r="P52" s="19"/>
      <c r="Q52" s="19"/>
      <c r="R52" s="323"/>
      <c r="S52" s="324"/>
      <c r="T52" s="324"/>
      <c r="U52" s="324"/>
      <c r="V52" s="324"/>
      <c r="W52" s="324"/>
      <c r="X52" s="324"/>
      <c r="Y52" s="324"/>
      <c r="Z52" s="324"/>
      <c r="AA52" s="325"/>
      <c r="AB52" s="50" t="s">
        <v>165</v>
      </c>
      <c r="AC52" s="49"/>
      <c r="AD52" s="8"/>
      <c r="AE52" s="346"/>
      <c r="AF52" s="347"/>
      <c r="AG52" s="347"/>
      <c r="AH52" s="347"/>
      <c r="AI52" s="347"/>
      <c r="AJ52" s="347"/>
      <c r="AK52" s="347"/>
      <c r="AL52" s="347"/>
      <c r="AM52" s="347"/>
      <c r="AN52" s="348"/>
      <c r="AO52" s="48" t="s">
        <v>164</v>
      </c>
      <c r="AP52" s="19"/>
      <c r="AQ52" s="19"/>
      <c r="AR52" s="19"/>
      <c r="AS52" s="19"/>
      <c r="AT52" s="317"/>
      <c r="AU52" s="318"/>
      <c r="AV52" s="318"/>
      <c r="AW52" s="318"/>
      <c r="AX52" s="318"/>
      <c r="AY52" s="318"/>
      <c r="AZ52" s="318"/>
      <c r="BA52" s="318"/>
      <c r="BB52" s="318"/>
      <c r="BC52" s="319"/>
      <c r="BD52" s="12"/>
      <c r="BE52" s="12"/>
      <c r="BF52" s="12"/>
      <c r="BG52" s="12"/>
      <c r="BH52" s="12"/>
      <c r="BI52" s="12"/>
      <c r="BJ52" s="12"/>
      <c r="BK52" s="12"/>
      <c r="BL52" s="9"/>
    </row>
    <row r="53" spans="2:64" ht="11.95" customHeight="1">
      <c r="B53" s="39"/>
      <c r="C53" s="39"/>
      <c r="D53" s="20"/>
      <c r="E53" s="20"/>
      <c r="F53" s="20"/>
      <c r="G53" s="20"/>
      <c r="H53" s="20"/>
      <c r="I53" s="20"/>
      <c r="J53" s="20"/>
      <c r="K53" s="20"/>
      <c r="L53" s="20"/>
      <c r="M53" s="20"/>
      <c r="N53" s="20"/>
      <c r="O53" s="20"/>
      <c r="P53" s="19"/>
      <c r="Q53" s="19"/>
      <c r="R53" s="32"/>
      <c r="S53" s="18"/>
      <c r="T53" s="18"/>
      <c r="U53" s="18"/>
      <c r="V53" s="18"/>
      <c r="W53" s="18"/>
      <c r="X53" s="18"/>
      <c r="Y53" s="18"/>
      <c r="Z53" s="18"/>
      <c r="AA53" s="18"/>
      <c r="AB53" s="18"/>
      <c r="AC53" s="18"/>
      <c r="AD53" s="8"/>
      <c r="AE53" s="32"/>
      <c r="AF53" s="18"/>
      <c r="AG53" s="18"/>
      <c r="AH53" s="18"/>
      <c r="AI53" s="18"/>
      <c r="AJ53" s="18"/>
      <c r="AK53" s="18"/>
      <c r="AL53" s="18"/>
      <c r="AM53" s="18"/>
      <c r="AN53" s="18"/>
      <c r="AO53" s="8"/>
      <c r="AP53" s="19"/>
      <c r="AQ53" s="19"/>
      <c r="AR53" s="19"/>
      <c r="AS53" s="19"/>
      <c r="AT53" s="32"/>
      <c r="AU53" s="18"/>
      <c r="AV53" s="18"/>
      <c r="AW53" s="18"/>
      <c r="AX53" s="18"/>
      <c r="AY53" s="18"/>
      <c r="AZ53" s="18"/>
      <c r="BA53" s="18"/>
      <c r="BB53" s="18"/>
      <c r="BC53" s="18"/>
      <c r="BD53" s="12"/>
      <c r="BE53" s="12"/>
      <c r="BF53" s="12"/>
      <c r="BG53" s="12"/>
      <c r="BH53" s="12"/>
      <c r="BI53" s="12"/>
      <c r="BJ53" s="12"/>
      <c r="BK53" s="12"/>
      <c r="BL53" s="9"/>
    </row>
    <row r="54" spans="2:64" ht="5.75" customHeight="1">
      <c r="B54" s="39"/>
      <c r="C54" s="39"/>
      <c r="D54" s="25"/>
      <c r="E54" s="25"/>
      <c r="F54" s="25"/>
      <c r="G54" s="25"/>
      <c r="H54" s="25"/>
      <c r="I54" s="25"/>
      <c r="J54" s="25"/>
      <c r="K54" s="25"/>
      <c r="L54" s="25"/>
      <c r="M54" s="25"/>
      <c r="N54" s="25"/>
      <c r="O54" s="25"/>
      <c r="P54" s="25"/>
      <c r="Q54" s="25"/>
      <c r="R54" s="31"/>
      <c r="S54" s="18"/>
      <c r="T54" s="18"/>
      <c r="U54" s="18"/>
      <c r="V54" s="18"/>
      <c r="W54" s="18"/>
      <c r="X54" s="18"/>
      <c r="Y54" s="18"/>
      <c r="Z54" s="18"/>
      <c r="AA54" s="18"/>
      <c r="AB54" s="18"/>
      <c r="AC54" s="8"/>
      <c r="AD54" s="18"/>
      <c r="AE54" s="25"/>
      <c r="AF54" s="25"/>
      <c r="AG54" s="25"/>
      <c r="AH54" s="25"/>
      <c r="AI54" s="25"/>
      <c r="AJ54" s="25"/>
      <c r="AK54" s="25"/>
      <c r="AL54" s="25"/>
      <c r="AM54" s="25"/>
      <c r="AN54" s="25"/>
      <c r="AO54" s="25"/>
      <c r="AP54" s="25"/>
      <c r="AQ54" s="25"/>
      <c r="AR54" s="25"/>
      <c r="AS54" s="25"/>
      <c r="AT54" s="33"/>
      <c r="AU54" s="18"/>
      <c r="AV54" s="18"/>
      <c r="AW54" s="18"/>
      <c r="AX54" s="18"/>
      <c r="AY54" s="18"/>
      <c r="AZ54" s="18"/>
      <c r="BA54" s="18"/>
      <c r="BB54" s="18"/>
      <c r="BC54" s="12"/>
      <c r="BD54" s="12"/>
      <c r="BE54" s="12"/>
      <c r="BF54" s="12"/>
      <c r="BG54" s="12"/>
      <c r="BH54" s="12"/>
      <c r="BI54" s="12"/>
      <c r="BJ54" s="12"/>
      <c r="BK54" s="12"/>
      <c r="BL54" s="9"/>
    </row>
    <row r="55" spans="2:64" ht="13.1">
      <c r="B55" s="39"/>
      <c r="C55" s="39"/>
      <c r="D55" s="25" t="s">
        <v>163</v>
      </c>
      <c r="E55" s="25"/>
      <c r="F55" s="25"/>
      <c r="G55" s="25"/>
      <c r="H55" s="25"/>
      <c r="I55" s="25"/>
      <c r="J55" s="25"/>
      <c r="K55" s="25"/>
      <c r="L55" s="25"/>
      <c r="M55" s="25"/>
      <c r="N55" s="25"/>
      <c r="O55" s="25"/>
      <c r="P55" s="25"/>
      <c r="Q55" s="25"/>
      <c r="R55" s="25" t="s">
        <v>161</v>
      </c>
      <c r="S55" s="18"/>
      <c r="T55" s="18"/>
      <c r="U55" s="18"/>
      <c r="V55" s="18"/>
      <c r="W55" s="18"/>
      <c r="X55" s="18"/>
      <c r="Y55" s="18"/>
      <c r="Z55" s="18"/>
      <c r="AA55" s="18"/>
      <c r="AB55" s="37"/>
      <c r="AC55" s="37"/>
      <c r="AD55" s="37"/>
      <c r="AE55" s="25" t="s">
        <v>159</v>
      </c>
      <c r="AF55" s="25"/>
      <c r="AG55" s="25"/>
      <c r="AH55" s="25"/>
      <c r="AI55" s="25"/>
      <c r="AJ55" s="25"/>
      <c r="AK55" s="25"/>
      <c r="AL55" s="25"/>
      <c r="AM55" s="25"/>
      <c r="AN55" s="25"/>
      <c r="AO55" s="25"/>
      <c r="AP55" s="25"/>
      <c r="AQ55" s="25"/>
      <c r="AR55" s="25"/>
      <c r="AS55" s="25"/>
      <c r="AT55" s="25" t="s">
        <v>166</v>
      </c>
      <c r="AU55" s="18"/>
      <c r="AV55" s="18"/>
      <c r="AW55" s="18"/>
      <c r="AX55" s="18"/>
      <c r="AY55" s="18"/>
      <c r="AZ55" s="18"/>
      <c r="BA55" s="18"/>
      <c r="BB55" s="18"/>
      <c r="BC55" s="12"/>
      <c r="BD55" s="12"/>
      <c r="BE55" s="12"/>
      <c r="BF55" s="12"/>
      <c r="BG55" s="12"/>
      <c r="BH55" s="12"/>
      <c r="BI55" s="12"/>
      <c r="BJ55" s="12"/>
      <c r="BK55" s="12"/>
      <c r="BL55" s="9"/>
    </row>
    <row r="56" spans="2:64" ht="11.95" customHeight="1">
      <c r="B56" s="39"/>
      <c r="C56" s="39"/>
      <c r="D56" s="314" t="s">
        <v>221</v>
      </c>
      <c r="E56" s="315"/>
      <c r="F56" s="315"/>
      <c r="G56" s="315"/>
      <c r="H56" s="315"/>
      <c r="I56" s="315"/>
      <c r="J56" s="315"/>
      <c r="K56" s="315"/>
      <c r="L56" s="315"/>
      <c r="M56" s="315"/>
      <c r="N56" s="315"/>
      <c r="O56" s="316"/>
      <c r="P56" s="19"/>
      <c r="Q56" s="19"/>
      <c r="R56" s="320"/>
      <c r="S56" s="321"/>
      <c r="T56" s="321"/>
      <c r="U56" s="321"/>
      <c r="V56" s="321"/>
      <c r="W56" s="321"/>
      <c r="X56" s="321"/>
      <c r="Y56" s="321"/>
      <c r="Z56" s="321"/>
      <c r="AA56" s="322"/>
      <c r="AB56" s="18"/>
      <c r="AC56" s="18"/>
      <c r="AD56" s="8"/>
      <c r="AE56" s="343"/>
      <c r="AF56" s="344"/>
      <c r="AG56" s="344"/>
      <c r="AH56" s="344"/>
      <c r="AI56" s="344"/>
      <c r="AJ56" s="344"/>
      <c r="AK56" s="344"/>
      <c r="AL56" s="344"/>
      <c r="AM56" s="344"/>
      <c r="AN56" s="345"/>
      <c r="AO56" s="8"/>
      <c r="AP56" s="19"/>
      <c r="AQ56" s="19"/>
      <c r="AR56" s="19"/>
      <c r="AS56" s="19"/>
      <c r="AT56" s="314"/>
      <c r="AU56" s="315"/>
      <c r="AV56" s="315"/>
      <c r="AW56" s="315"/>
      <c r="AX56" s="315"/>
      <c r="AY56" s="315"/>
      <c r="AZ56" s="315"/>
      <c r="BA56" s="315"/>
      <c r="BB56" s="315"/>
      <c r="BC56" s="316"/>
      <c r="BD56" s="12"/>
      <c r="BE56" s="12"/>
      <c r="BF56" s="12"/>
      <c r="BG56" s="12"/>
      <c r="BH56" s="12"/>
      <c r="BI56" s="12"/>
      <c r="BJ56" s="12"/>
      <c r="BK56" s="12"/>
      <c r="BL56" s="9"/>
    </row>
    <row r="57" spans="2:64" ht="11.95" customHeight="1">
      <c r="B57" s="39"/>
      <c r="C57" s="39"/>
      <c r="D57" s="317"/>
      <c r="E57" s="318"/>
      <c r="F57" s="318"/>
      <c r="G57" s="318"/>
      <c r="H57" s="318"/>
      <c r="I57" s="318"/>
      <c r="J57" s="318"/>
      <c r="K57" s="318"/>
      <c r="L57" s="318"/>
      <c r="M57" s="318"/>
      <c r="N57" s="318"/>
      <c r="O57" s="319"/>
      <c r="P57" s="19"/>
      <c r="Q57" s="19"/>
      <c r="R57" s="323"/>
      <c r="S57" s="324"/>
      <c r="T57" s="324"/>
      <c r="U57" s="324"/>
      <c r="V57" s="324"/>
      <c r="W57" s="324"/>
      <c r="X57" s="324"/>
      <c r="Y57" s="324"/>
      <c r="Z57" s="324"/>
      <c r="AA57" s="325"/>
      <c r="AB57" s="50" t="s">
        <v>165</v>
      </c>
      <c r="AC57" s="18"/>
      <c r="AD57" s="8"/>
      <c r="AE57" s="346"/>
      <c r="AF57" s="347"/>
      <c r="AG57" s="347"/>
      <c r="AH57" s="347"/>
      <c r="AI57" s="347"/>
      <c r="AJ57" s="347"/>
      <c r="AK57" s="347"/>
      <c r="AL57" s="347"/>
      <c r="AM57" s="347"/>
      <c r="AN57" s="348"/>
      <c r="AO57" s="51" t="s">
        <v>164</v>
      </c>
      <c r="AP57" s="19"/>
      <c r="AQ57" s="19"/>
      <c r="AR57" s="19"/>
      <c r="AS57" s="19"/>
      <c r="AT57" s="317"/>
      <c r="AU57" s="318"/>
      <c r="AV57" s="318"/>
      <c r="AW57" s="318"/>
      <c r="AX57" s="318"/>
      <c r="AY57" s="318"/>
      <c r="AZ57" s="318"/>
      <c r="BA57" s="318"/>
      <c r="BB57" s="318"/>
      <c r="BC57" s="319"/>
      <c r="BD57" s="12"/>
      <c r="BE57" s="12"/>
      <c r="BF57" s="12"/>
      <c r="BG57" s="12"/>
      <c r="BH57" s="12"/>
      <c r="BI57" s="12"/>
      <c r="BJ57" s="12"/>
      <c r="BK57" s="12"/>
      <c r="BL57" s="9"/>
    </row>
    <row r="58" spans="2:64" ht="11.95" customHeight="1">
      <c r="B58" s="39"/>
      <c r="C58" s="39"/>
      <c r="D58" s="20"/>
      <c r="E58" s="20"/>
      <c r="F58" s="20"/>
      <c r="G58" s="20"/>
      <c r="H58" s="20"/>
      <c r="I58" s="20"/>
      <c r="J58" s="20"/>
      <c r="K58" s="20"/>
      <c r="L58" s="20"/>
      <c r="M58" s="20"/>
      <c r="N58" s="20"/>
      <c r="O58" s="20"/>
      <c r="P58" s="19"/>
      <c r="Q58" s="19"/>
      <c r="R58" s="32"/>
      <c r="S58" s="18"/>
      <c r="T58" s="18"/>
      <c r="U58" s="18"/>
      <c r="V58" s="18"/>
      <c r="W58" s="18"/>
      <c r="X58" s="18"/>
      <c r="Y58" s="18"/>
      <c r="Z58" s="18"/>
      <c r="AA58" s="18"/>
      <c r="AB58" s="18"/>
      <c r="AC58" s="18"/>
      <c r="AD58" s="8"/>
      <c r="AE58" s="32"/>
      <c r="AF58" s="18"/>
      <c r="AG58" s="18"/>
      <c r="AH58" s="18"/>
      <c r="AI58" s="18"/>
      <c r="AJ58" s="18"/>
      <c r="AK58" s="18"/>
      <c r="AL58" s="18"/>
      <c r="AM58" s="18"/>
      <c r="AN58" s="18"/>
      <c r="AO58" s="8"/>
      <c r="AP58" s="19"/>
      <c r="AQ58" s="19"/>
      <c r="AR58" s="19"/>
      <c r="AS58" s="19"/>
      <c r="AT58" s="32"/>
      <c r="AU58" s="18"/>
      <c r="AV58" s="18"/>
      <c r="AW58" s="18"/>
      <c r="AX58" s="18"/>
      <c r="AY58" s="18"/>
      <c r="AZ58" s="18"/>
      <c r="BA58" s="18"/>
      <c r="BB58" s="18"/>
      <c r="BC58" s="18"/>
      <c r="BD58" s="12"/>
      <c r="BE58" s="12"/>
      <c r="BF58" s="12"/>
      <c r="BG58" s="12"/>
      <c r="BH58" s="12"/>
      <c r="BI58" s="12"/>
      <c r="BJ58" s="12"/>
      <c r="BK58" s="12"/>
      <c r="BL58" s="9"/>
    </row>
    <row r="59" spans="2:64" ht="13.1">
      <c r="B59" s="10"/>
      <c r="C59" s="142" t="s">
        <v>175</v>
      </c>
      <c r="D59" s="25"/>
      <c r="E59" s="21"/>
      <c r="F59" s="8"/>
      <c r="G59" s="8"/>
      <c r="H59" s="8"/>
      <c r="I59" s="8"/>
      <c r="J59" s="8"/>
      <c r="K59" s="8"/>
      <c r="L59" s="8"/>
      <c r="M59" s="8"/>
      <c r="N59" s="8"/>
      <c r="O59" s="8"/>
      <c r="P59" s="8"/>
      <c r="Q59" s="8"/>
      <c r="R59" s="8"/>
      <c r="S59" s="8"/>
      <c r="T59" s="8"/>
      <c r="U59" s="8"/>
      <c r="V59" s="8"/>
      <c r="W59" s="8"/>
      <c r="X59" s="8"/>
      <c r="Y59" s="8"/>
      <c r="Z59" s="8"/>
      <c r="AA59" s="21"/>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9"/>
    </row>
    <row r="60" spans="2:64" ht="11.95" customHeight="1">
      <c r="B60" s="39"/>
      <c r="C60" s="39"/>
      <c r="D60" s="314" t="s">
        <v>221</v>
      </c>
      <c r="E60" s="315"/>
      <c r="F60" s="315"/>
      <c r="G60" s="315"/>
      <c r="H60" s="315"/>
      <c r="I60" s="315"/>
      <c r="J60" s="315"/>
      <c r="K60" s="315"/>
      <c r="L60" s="315"/>
      <c r="M60" s="315"/>
      <c r="N60" s="315"/>
      <c r="O60" s="316"/>
      <c r="P60" s="19"/>
      <c r="Q60" s="19"/>
      <c r="R60" s="320"/>
      <c r="S60" s="321"/>
      <c r="T60" s="321"/>
      <c r="U60" s="321"/>
      <c r="V60" s="321"/>
      <c r="W60" s="321"/>
      <c r="X60" s="321"/>
      <c r="Y60" s="321"/>
      <c r="Z60" s="321"/>
      <c r="AA60" s="322"/>
      <c r="AB60" s="18"/>
      <c r="AC60" s="18"/>
      <c r="AD60" s="8"/>
      <c r="AE60" s="12"/>
      <c r="AF60" s="12"/>
      <c r="AG60" s="12"/>
      <c r="AH60" s="12"/>
      <c r="AI60" s="12"/>
      <c r="AJ60" s="12"/>
      <c r="AK60" s="12"/>
      <c r="AL60" s="12"/>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9"/>
    </row>
    <row r="61" spans="2:64" ht="11.95" customHeight="1">
      <c r="B61" s="39"/>
      <c r="C61" s="39"/>
      <c r="D61" s="317"/>
      <c r="E61" s="318"/>
      <c r="F61" s="318"/>
      <c r="G61" s="318"/>
      <c r="H61" s="318"/>
      <c r="I61" s="318"/>
      <c r="J61" s="318"/>
      <c r="K61" s="318"/>
      <c r="L61" s="318"/>
      <c r="M61" s="318"/>
      <c r="N61" s="318"/>
      <c r="O61" s="319"/>
      <c r="P61" s="19"/>
      <c r="Q61" s="19"/>
      <c r="R61" s="323"/>
      <c r="S61" s="324"/>
      <c r="T61" s="324"/>
      <c r="U61" s="324"/>
      <c r="V61" s="324"/>
      <c r="W61" s="324"/>
      <c r="X61" s="324"/>
      <c r="Y61" s="324"/>
      <c r="Z61" s="324"/>
      <c r="AA61" s="325"/>
      <c r="AB61" s="50" t="s">
        <v>165</v>
      </c>
      <c r="AC61" s="49"/>
      <c r="AD61" s="8"/>
      <c r="AE61" s="12"/>
      <c r="AF61" s="12"/>
      <c r="AG61" s="12"/>
      <c r="AH61" s="12"/>
      <c r="AI61" s="12"/>
      <c r="AJ61" s="12"/>
      <c r="AK61" s="12"/>
      <c r="AL61" s="12"/>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9"/>
    </row>
    <row r="62" spans="2:64" ht="11.95" customHeight="1">
      <c r="B62" s="39"/>
      <c r="C62" s="39"/>
      <c r="D62" s="18"/>
      <c r="E62" s="18"/>
      <c r="F62" s="18"/>
      <c r="G62" s="18"/>
      <c r="H62" s="18"/>
      <c r="I62" s="18"/>
      <c r="J62" s="18"/>
      <c r="K62" s="18"/>
      <c r="L62" s="18"/>
      <c r="M62" s="18"/>
      <c r="N62" s="8"/>
      <c r="O62" s="19"/>
      <c r="P62" s="19"/>
      <c r="Q62" s="19"/>
      <c r="R62" s="31"/>
      <c r="S62" s="18"/>
      <c r="T62" s="18"/>
      <c r="U62" s="18"/>
      <c r="V62" s="18"/>
      <c r="W62" s="18"/>
      <c r="X62" s="18"/>
      <c r="Y62" s="18"/>
      <c r="Z62" s="18"/>
      <c r="AA62" s="18"/>
      <c r="AB62" s="18"/>
      <c r="AC62" s="8"/>
      <c r="AD62" s="18"/>
      <c r="AE62" s="18"/>
      <c r="AF62" s="18"/>
      <c r="AG62" s="18"/>
      <c r="AH62" s="18"/>
      <c r="AI62" s="18"/>
      <c r="AJ62" s="18"/>
      <c r="AK62" s="18"/>
      <c r="AL62" s="18"/>
      <c r="AM62" s="18"/>
      <c r="AN62" s="8"/>
      <c r="AO62" s="19"/>
      <c r="AP62" s="19"/>
      <c r="AQ62" s="19"/>
      <c r="AR62" s="19"/>
      <c r="AS62" s="18"/>
      <c r="AT62" s="33"/>
      <c r="AU62" s="150"/>
      <c r="AV62" s="18"/>
      <c r="AW62" s="18"/>
      <c r="AX62" s="18"/>
      <c r="AY62" s="18"/>
      <c r="AZ62" s="18"/>
      <c r="BA62" s="18"/>
      <c r="BB62" s="18"/>
      <c r="BC62" s="12"/>
      <c r="BD62" s="12"/>
      <c r="BE62" s="12"/>
      <c r="BF62" s="12"/>
      <c r="BG62" s="12"/>
      <c r="BH62" s="12"/>
      <c r="BI62" s="12"/>
      <c r="BJ62" s="12"/>
      <c r="BK62" s="12"/>
      <c r="BL62" s="9"/>
    </row>
    <row r="63" spans="2:64" ht="20" customHeight="1">
      <c r="B63" s="10"/>
      <c r="C63" s="308" t="s">
        <v>150</v>
      </c>
      <c r="D63" s="309"/>
      <c r="E63" s="309"/>
      <c r="F63" s="309"/>
      <c r="G63" s="309"/>
      <c r="H63" s="309"/>
      <c r="I63" s="309"/>
      <c r="J63" s="309"/>
      <c r="K63" s="309"/>
      <c r="L63" s="309"/>
      <c r="M63" s="309"/>
      <c r="N63" s="309"/>
      <c r="O63" s="309"/>
      <c r="P63" s="8"/>
      <c r="Q63" s="8"/>
      <c r="R63" s="8"/>
      <c r="S63" s="8"/>
      <c r="T63" s="8"/>
      <c r="U63" s="8"/>
      <c r="V63" s="8"/>
      <c r="W63" s="8"/>
      <c r="X63" s="8"/>
      <c r="Y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9"/>
    </row>
    <row r="64" spans="2:64" ht="6.05" customHeight="1">
      <c r="B64" s="10"/>
      <c r="C64" s="308"/>
      <c r="D64" s="309"/>
      <c r="E64" s="309"/>
      <c r="F64" s="309"/>
      <c r="G64" s="309"/>
      <c r="H64" s="309"/>
      <c r="I64" s="309"/>
      <c r="J64" s="309"/>
      <c r="K64" s="309"/>
      <c r="L64" s="309"/>
      <c r="M64" s="309"/>
      <c r="N64" s="309"/>
      <c r="O64" s="309"/>
      <c r="P64" s="19"/>
      <c r="Q64" s="19"/>
      <c r="R64" s="31"/>
      <c r="S64" s="18"/>
      <c r="T64" s="27"/>
      <c r="U64" s="27"/>
      <c r="V64" s="27"/>
      <c r="W64" s="27"/>
      <c r="X64" s="27"/>
      <c r="Y64" s="27"/>
      <c r="Z64" s="27"/>
      <c r="AA64" s="18"/>
      <c r="AB64" s="18"/>
      <c r="AC64" s="8"/>
      <c r="AD64" s="18"/>
      <c r="AE64" s="18"/>
      <c r="AF64" s="18"/>
      <c r="AG64" s="18"/>
      <c r="AH64" s="18"/>
      <c r="AI64" s="18"/>
      <c r="AJ64" s="18"/>
      <c r="AK64" s="18"/>
      <c r="AL64" s="18"/>
      <c r="AM64" s="18"/>
      <c r="AN64" s="8"/>
      <c r="AO64" s="19"/>
      <c r="AP64" s="19"/>
      <c r="AQ64" s="27"/>
      <c r="AR64" s="27"/>
      <c r="AS64" s="27"/>
      <c r="AT64" s="27"/>
      <c r="AU64" s="27"/>
      <c r="AV64" s="27"/>
      <c r="AW64" s="18"/>
      <c r="AX64" s="18"/>
      <c r="AY64" s="18"/>
      <c r="AZ64" s="18"/>
      <c r="BA64" s="18"/>
      <c r="BB64" s="18"/>
      <c r="BC64" s="12"/>
      <c r="BD64" s="12"/>
      <c r="BE64" s="12"/>
      <c r="BF64" s="12"/>
      <c r="BG64" s="12"/>
      <c r="BH64" s="12"/>
      <c r="BI64" s="12"/>
      <c r="BJ64" s="12"/>
      <c r="BK64" s="12"/>
      <c r="BL64" s="9"/>
    </row>
    <row r="65" spans="2:64" ht="13.1">
      <c r="B65" s="10"/>
      <c r="C65" s="7"/>
      <c r="D65" s="25" t="s">
        <v>146</v>
      </c>
      <c r="E65" s="25"/>
      <c r="F65" s="25"/>
      <c r="G65" s="25"/>
      <c r="H65" s="25"/>
      <c r="I65" s="25"/>
      <c r="J65" s="25"/>
      <c r="K65" s="25"/>
      <c r="L65" s="25"/>
      <c r="M65" s="25"/>
      <c r="N65" s="25"/>
      <c r="O65" s="25"/>
      <c r="P65" s="25"/>
      <c r="Q65" s="25"/>
      <c r="R65" s="25"/>
      <c r="S65" s="25"/>
      <c r="T65" s="8"/>
      <c r="U65" s="8"/>
      <c r="V65" s="8"/>
      <c r="W65" s="8"/>
      <c r="X65" s="8"/>
      <c r="Y65" s="8"/>
      <c r="Z65" s="19"/>
      <c r="AA65" s="23" t="s">
        <v>170</v>
      </c>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9"/>
    </row>
    <row r="66" spans="2:64" ht="11.95" customHeight="1">
      <c r="B66" s="10"/>
      <c r="C66" s="10"/>
      <c r="D66" s="276"/>
      <c r="E66" s="277"/>
      <c r="F66" s="277"/>
      <c r="G66" s="277"/>
      <c r="H66" s="277"/>
      <c r="I66" s="277"/>
      <c r="J66" s="277"/>
      <c r="K66" s="277"/>
      <c r="L66" s="277"/>
      <c r="M66" s="277"/>
      <c r="N66" s="277"/>
      <c r="O66" s="277"/>
      <c r="P66" s="277"/>
      <c r="Q66" s="277"/>
      <c r="R66" s="277"/>
      <c r="S66" s="277"/>
      <c r="T66" s="277"/>
      <c r="U66" s="277"/>
      <c r="V66" s="277"/>
      <c r="W66" s="277"/>
      <c r="X66" s="278"/>
      <c r="Y66" s="24"/>
      <c r="Z66" s="8"/>
      <c r="AA66" s="52" t="s">
        <v>247</v>
      </c>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53"/>
      <c r="BL66" s="9"/>
    </row>
    <row r="67" spans="2:64" ht="11.95" customHeight="1">
      <c r="B67" s="10"/>
      <c r="C67" s="10"/>
      <c r="D67" s="282"/>
      <c r="E67" s="283"/>
      <c r="F67" s="283"/>
      <c r="G67" s="283"/>
      <c r="H67" s="283"/>
      <c r="I67" s="283"/>
      <c r="J67" s="283"/>
      <c r="K67" s="283"/>
      <c r="L67" s="283"/>
      <c r="M67" s="283"/>
      <c r="N67" s="283"/>
      <c r="O67" s="283"/>
      <c r="P67" s="283"/>
      <c r="Q67" s="283"/>
      <c r="R67" s="283"/>
      <c r="S67" s="283"/>
      <c r="T67" s="283"/>
      <c r="U67" s="283"/>
      <c r="V67" s="283"/>
      <c r="W67" s="283"/>
      <c r="X67" s="284"/>
      <c r="Y67" s="24"/>
      <c r="Z67" s="8"/>
      <c r="AA67" s="54" t="s">
        <v>253</v>
      </c>
      <c r="AB67" s="8"/>
      <c r="AC67" s="8"/>
      <c r="AD67" s="8"/>
      <c r="AE67" s="8"/>
      <c r="AF67" s="8"/>
      <c r="AG67" s="8"/>
      <c r="AH67" s="8"/>
      <c r="AI67" s="8"/>
      <c r="AJ67" s="8"/>
      <c r="AK67" s="8"/>
      <c r="AL67" s="8"/>
      <c r="AM67" s="8"/>
      <c r="AN67" s="349" t="s">
        <v>302</v>
      </c>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8"/>
      <c r="BK67" s="9"/>
      <c r="BL67" s="9"/>
    </row>
    <row r="68" spans="2:64" ht="11.95" customHeight="1">
      <c r="B68" s="10"/>
      <c r="C68" s="10"/>
      <c r="D68" s="21" t="s">
        <v>245</v>
      </c>
      <c r="E68" s="22"/>
      <c r="F68" s="22"/>
      <c r="G68" s="22"/>
      <c r="H68" s="22"/>
      <c r="I68" s="22"/>
      <c r="J68" s="22"/>
      <c r="K68" s="22"/>
      <c r="L68" s="22"/>
      <c r="M68" s="22"/>
      <c r="N68" s="22"/>
      <c r="O68" s="22"/>
      <c r="P68" s="22"/>
      <c r="Q68" s="22"/>
      <c r="R68" s="22"/>
      <c r="S68" s="22"/>
      <c r="T68" s="22"/>
      <c r="U68" s="22"/>
      <c r="V68" s="22"/>
      <c r="W68" s="22"/>
      <c r="X68" s="22"/>
      <c r="Y68" s="22"/>
      <c r="Z68" s="8"/>
      <c r="AA68" s="54" t="s">
        <v>246</v>
      </c>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9"/>
      <c r="BL68" s="9"/>
    </row>
    <row r="69" spans="2:64" s="29" customFormat="1" ht="18" customHeight="1">
      <c r="B69" s="41"/>
      <c r="C69" s="326" t="s">
        <v>147</v>
      </c>
      <c r="D69" s="275"/>
      <c r="E69" s="275"/>
      <c r="F69" s="275"/>
      <c r="G69" s="275"/>
      <c r="H69" s="275"/>
      <c r="I69" s="275"/>
      <c r="J69" s="275"/>
      <c r="K69" s="275"/>
      <c r="L69" s="275"/>
      <c r="M69" s="275"/>
      <c r="N69" s="275"/>
      <c r="O69" s="275"/>
      <c r="P69" s="275"/>
      <c r="Q69" s="275"/>
      <c r="R69" s="275"/>
      <c r="S69" s="27"/>
      <c r="T69" s="27"/>
      <c r="U69" s="27"/>
      <c r="V69" s="27"/>
      <c r="W69" s="27"/>
      <c r="X69" s="27"/>
      <c r="Y69" s="27"/>
      <c r="Z69" s="27"/>
      <c r="AA69" s="57" t="s">
        <v>248</v>
      </c>
      <c r="AB69" s="16"/>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6"/>
      <c r="BL69" s="42"/>
    </row>
    <row r="70" spans="2:64" ht="6.05" customHeight="1">
      <c r="B70" s="10"/>
      <c r="C70" s="10"/>
      <c r="D70" s="275" t="s">
        <v>7</v>
      </c>
      <c r="E70" s="275"/>
      <c r="F70" s="275"/>
      <c r="G70" s="275"/>
      <c r="H70" s="275"/>
      <c r="I70" s="275"/>
      <c r="J70" s="275"/>
      <c r="K70" s="27"/>
      <c r="L70" s="27"/>
      <c r="M70" s="25"/>
      <c r="N70" s="25"/>
      <c r="O70" s="25"/>
      <c r="P70" s="25"/>
      <c r="Q70" s="25"/>
      <c r="R70" s="25"/>
      <c r="S70" s="25"/>
      <c r="T70" s="25"/>
      <c r="U70" s="25"/>
      <c r="V70" s="25"/>
      <c r="W70" s="25"/>
      <c r="X70" s="25"/>
      <c r="Y70" s="25"/>
      <c r="Z70" s="25"/>
      <c r="AA70" s="25"/>
      <c r="AB70" s="25"/>
      <c r="AC70" s="25"/>
      <c r="AD70" s="25"/>
      <c r="AE70" s="25"/>
      <c r="AF70" s="25"/>
      <c r="AG70" s="25"/>
      <c r="AH70" s="27"/>
      <c r="AI70" s="27"/>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8"/>
      <c r="BL70" s="9"/>
    </row>
    <row r="71" spans="2:64" ht="13.1">
      <c r="B71" s="10"/>
      <c r="C71" s="10"/>
      <c r="D71" s="275"/>
      <c r="E71" s="275"/>
      <c r="F71" s="275"/>
      <c r="G71" s="275"/>
      <c r="H71" s="275"/>
      <c r="I71" s="275"/>
      <c r="J71" s="275"/>
      <c r="K71" s="27"/>
      <c r="L71" s="27"/>
      <c r="M71" s="25" t="s">
        <v>249</v>
      </c>
      <c r="N71" s="25"/>
      <c r="O71" s="25"/>
      <c r="P71" s="25"/>
      <c r="Q71" s="25"/>
      <c r="R71" s="25"/>
      <c r="S71" s="25"/>
      <c r="T71" s="25"/>
      <c r="U71" s="25"/>
      <c r="V71" s="25" t="s">
        <v>239</v>
      </c>
      <c r="W71" s="25"/>
      <c r="X71" s="25"/>
      <c r="Y71" s="25"/>
      <c r="Z71" s="25"/>
      <c r="AA71" s="25"/>
      <c r="AB71" s="25"/>
      <c r="AC71" s="25"/>
      <c r="AD71" s="25"/>
      <c r="AE71" s="25"/>
      <c r="AF71" s="25"/>
      <c r="AG71" s="25"/>
      <c r="AH71" s="25" t="s">
        <v>240</v>
      </c>
      <c r="AI71" s="27"/>
      <c r="AJ71" s="25"/>
      <c r="AK71" s="25"/>
      <c r="AL71" s="25"/>
      <c r="AM71" s="25"/>
      <c r="AN71" s="25"/>
      <c r="AO71" s="25"/>
      <c r="AP71" s="25"/>
      <c r="AQ71" s="25"/>
      <c r="AR71" s="25"/>
      <c r="AS71" s="25"/>
      <c r="AT71" s="25"/>
      <c r="AU71" s="25"/>
      <c r="AV71" s="25"/>
      <c r="AW71" s="25" t="s">
        <v>241</v>
      </c>
      <c r="AX71" s="25"/>
      <c r="AY71" s="25"/>
      <c r="AZ71" s="25"/>
      <c r="BA71" s="25"/>
      <c r="BB71" s="25"/>
      <c r="BC71" s="25"/>
      <c r="BD71" s="25"/>
      <c r="BE71" s="25"/>
      <c r="BF71" s="25"/>
      <c r="BG71" s="25"/>
      <c r="BH71" s="25"/>
      <c r="BI71" s="25"/>
      <c r="BJ71" s="25"/>
      <c r="BK71" s="8"/>
      <c r="BL71" s="9"/>
    </row>
    <row r="72" spans="2:64" ht="11.95" customHeight="1">
      <c r="B72" s="10"/>
      <c r="C72" s="10"/>
      <c r="D72" s="276"/>
      <c r="E72" s="277"/>
      <c r="F72" s="277"/>
      <c r="G72" s="277"/>
      <c r="H72" s="277"/>
      <c r="I72" s="277"/>
      <c r="J72" s="278"/>
      <c r="K72" s="12"/>
      <c r="L72" s="12"/>
      <c r="M72" s="276"/>
      <c r="N72" s="277"/>
      <c r="O72" s="277"/>
      <c r="P72" s="277"/>
      <c r="Q72" s="277"/>
      <c r="R72" s="277"/>
      <c r="S72" s="277"/>
      <c r="T72" s="277"/>
      <c r="U72" s="40"/>
      <c r="V72" s="276"/>
      <c r="W72" s="277"/>
      <c r="X72" s="277"/>
      <c r="Y72" s="277"/>
      <c r="Z72" s="277"/>
      <c r="AA72" s="277"/>
      <c r="AB72" s="277"/>
      <c r="AC72" s="277"/>
      <c r="AD72" s="277"/>
      <c r="AE72" s="277"/>
      <c r="AF72" s="278"/>
      <c r="AG72" s="44"/>
      <c r="AH72" s="276"/>
      <c r="AI72" s="277"/>
      <c r="AJ72" s="277"/>
      <c r="AK72" s="277"/>
      <c r="AL72" s="277"/>
      <c r="AM72" s="277"/>
      <c r="AN72" s="277"/>
      <c r="AO72" s="277"/>
      <c r="AP72" s="277"/>
      <c r="AQ72" s="277"/>
      <c r="AR72" s="277"/>
      <c r="AS72" s="277"/>
      <c r="AT72" s="277"/>
      <c r="AU72" s="278"/>
      <c r="AV72" s="40"/>
      <c r="AW72" s="277"/>
      <c r="AX72" s="277"/>
      <c r="AY72" s="277"/>
      <c r="AZ72" s="277"/>
      <c r="BA72" s="277"/>
      <c r="BB72" s="277"/>
      <c r="BC72" s="277"/>
      <c r="BD72" s="277"/>
      <c r="BE72" s="277"/>
      <c r="BF72" s="277"/>
      <c r="BG72" s="277"/>
      <c r="BH72" s="277"/>
      <c r="BI72" s="277"/>
      <c r="BJ72" s="278"/>
      <c r="BK72" s="8"/>
      <c r="BL72" s="9"/>
    </row>
    <row r="73" spans="2:64" ht="11.95" customHeight="1">
      <c r="B73" s="10"/>
      <c r="C73" s="10"/>
      <c r="D73" s="282"/>
      <c r="E73" s="283"/>
      <c r="F73" s="283"/>
      <c r="G73" s="283"/>
      <c r="H73" s="283"/>
      <c r="I73" s="283"/>
      <c r="J73" s="284"/>
      <c r="K73" s="12"/>
      <c r="L73" s="12"/>
      <c r="M73" s="282"/>
      <c r="N73" s="283"/>
      <c r="O73" s="283"/>
      <c r="P73" s="283"/>
      <c r="Q73" s="283"/>
      <c r="R73" s="283"/>
      <c r="S73" s="283"/>
      <c r="T73" s="283"/>
      <c r="U73" s="40"/>
      <c r="V73" s="282"/>
      <c r="W73" s="283"/>
      <c r="X73" s="283"/>
      <c r="Y73" s="283"/>
      <c r="Z73" s="283"/>
      <c r="AA73" s="283"/>
      <c r="AB73" s="283"/>
      <c r="AC73" s="283"/>
      <c r="AD73" s="283"/>
      <c r="AE73" s="283"/>
      <c r="AF73" s="284"/>
      <c r="AG73" s="44"/>
      <c r="AH73" s="282"/>
      <c r="AI73" s="283"/>
      <c r="AJ73" s="283"/>
      <c r="AK73" s="283"/>
      <c r="AL73" s="283"/>
      <c r="AM73" s="283"/>
      <c r="AN73" s="283"/>
      <c r="AO73" s="283"/>
      <c r="AP73" s="283"/>
      <c r="AQ73" s="283"/>
      <c r="AR73" s="283"/>
      <c r="AS73" s="283"/>
      <c r="AT73" s="283"/>
      <c r="AU73" s="284"/>
      <c r="AV73" s="40"/>
      <c r="AW73" s="283"/>
      <c r="AX73" s="283"/>
      <c r="AY73" s="283"/>
      <c r="AZ73" s="283"/>
      <c r="BA73" s="283"/>
      <c r="BB73" s="283"/>
      <c r="BC73" s="283"/>
      <c r="BD73" s="283"/>
      <c r="BE73" s="283"/>
      <c r="BF73" s="283"/>
      <c r="BG73" s="283"/>
      <c r="BH73" s="283"/>
      <c r="BI73" s="283"/>
      <c r="BJ73" s="284"/>
      <c r="BK73" s="8"/>
      <c r="BL73" s="9"/>
    </row>
    <row r="74" spans="2:64" ht="11.95" customHeight="1">
      <c r="B74" s="15"/>
      <c r="C74" s="10"/>
      <c r="D74" s="21" t="s">
        <v>5</v>
      </c>
      <c r="E74" s="22"/>
      <c r="F74" s="22"/>
      <c r="G74" s="22"/>
      <c r="H74" s="22"/>
      <c r="I74" s="22"/>
      <c r="J74" s="22"/>
      <c r="K74" s="22"/>
      <c r="L74" s="22"/>
      <c r="M74" s="21"/>
      <c r="N74" s="22"/>
      <c r="O74" s="22"/>
      <c r="P74" s="22"/>
      <c r="Q74" s="22"/>
      <c r="R74" s="22"/>
      <c r="S74" s="22"/>
      <c r="T74" s="22"/>
      <c r="U74" s="22"/>
      <c r="V74" s="68" t="s">
        <v>242</v>
      </c>
      <c r="W74" s="22"/>
      <c r="X74" s="21"/>
      <c r="Y74" s="22"/>
      <c r="Z74" s="22"/>
      <c r="AA74" s="22"/>
      <c r="AB74" s="22"/>
      <c r="AC74" s="22"/>
      <c r="AD74" s="22"/>
      <c r="AE74" s="22"/>
      <c r="AF74" s="22"/>
      <c r="AG74" s="22"/>
      <c r="AH74" s="22" t="s">
        <v>243</v>
      </c>
      <c r="AI74" s="22"/>
      <c r="AJ74" s="21"/>
      <c r="AK74" s="22"/>
      <c r="AL74" s="22"/>
      <c r="AM74" s="22"/>
      <c r="AN74" s="22"/>
      <c r="AO74" s="22"/>
      <c r="AP74" s="22"/>
      <c r="AQ74" s="22"/>
      <c r="AR74" s="22"/>
      <c r="AS74" s="22"/>
      <c r="AT74" s="8"/>
      <c r="AU74" s="8"/>
      <c r="AV74" s="8"/>
      <c r="AW74" s="22" t="s">
        <v>244</v>
      </c>
      <c r="AX74" s="8"/>
      <c r="AY74" s="8"/>
      <c r="AZ74" s="8"/>
      <c r="BA74" s="8"/>
      <c r="BB74" s="8"/>
      <c r="BC74" s="8"/>
      <c r="BD74" s="8"/>
      <c r="BE74" s="8"/>
      <c r="BF74" s="8"/>
      <c r="BG74" s="8"/>
      <c r="BH74" s="8"/>
      <c r="BI74" s="8"/>
      <c r="BJ74" s="8"/>
      <c r="BK74" s="8"/>
      <c r="BL74" s="9"/>
    </row>
    <row r="75" spans="2:64" ht="11.95" customHeight="1">
      <c r="C75" s="15"/>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7"/>
    </row>
  </sheetData>
  <sheetProtection sheet="1" selectLockedCells="1"/>
  <mergeCells count="60">
    <mergeCell ref="AN67:BI67"/>
    <mergeCell ref="AA19:AQ20"/>
    <mergeCell ref="AW26:BK27"/>
    <mergeCell ref="AW28:BK29"/>
    <mergeCell ref="BF21:BK22"/>
    <mergeCell ref="AS21:AW22"/>
    <mergeCell ref="AT56:BC57"/>
    <mergeCell ref="AE49:AS50"/>
    <mergeCell ref="AE51:AN52"/>
    <mergeCell ref="AT51:BC52"/>
    <mergeCell ref="AA44:AI45"/>
    <mergeCell ref="D60:O61"/>
    <mergeCell ref="R60:AA61"/>
    <mergeCell ref="D56:O57"/>
    <mergeCell ref="R56:AA57"/>
    <mergeCell ref="AE56:AN57"/>
    <mergeCell ref="C2:T3"/>
    <mergeCell ref="D5:S6"/>
    <mergeCell ref="AA5:AP6"/>
    <mergeCell ref="D28:X29"/>
    <mergeCell ref="D34:J35"/>
    <mergeCell ref="D32:J33"/>
    <mergeCell ref="D21:X22"/>
    <mergeCell ref="D7:X8"/>
    <mergeCell ref="AA7:BC8"/>
    <mergeCell ref="D11:S12"/>
    <mergeCell ref="AA11:AP12"/>
    <mergeCell ref="D13:X14"/>
    <mergeCell ref="AA13:BC14"/>
    <mergeCell ref="AA21:AQ22"/>
    <mergeCell ref="AS19:BE20"/>
    <mergeCell ref="AY21:BD22"/>
    <mergeCell ref="D39:S40"/>
    <mergeCell ref="C31:M31"/>
    <mergeCell ref="AA26:AP27"/>
    <mergeCell ref="AA28:AU29"/>
    <mergeCell ref="M34:T35"/>
    <mergeCell ref="V34:AF35"/>
    <mergeCell ref="W39:AM40"/>
    <mergeCell ref="AQ37:BG38"/>
    <mergeCell ref="AQ39:BG40"/>
    <mergeCell ref="W37:AM38"/>
    <mergeCell ref="AW34:BJ35"/>
    <mergeCell ref="AH34:AU35"/>
    <mergeCell ref="AW72:BJ73"/>
    <mergeCell ref="C63:O64"/>
    <mergeCell ref="BA2:BL3"/>
    <mergeCell ref="D70:J71"/>
    <mergeCell ref="D66:X67"/>
    <mergeCell ref="D51:O52"/>
    <mergeCell ref="D44:W45"/>
    <mergeCell ref="R51:AA52"/>
    <mergeCell ref="R49:AA50"/>
    <mergeCell ref="D72:J73"/>
    <mergeCell ref="C69:R69"/>
    <mergeCell ref="M72:T73"/>
    <mergeCell ref="V72:AF73"/>
    <mergeCell ref="AH72:AU73"/>
    <mergeCell ref="C24:N25"/>
    <mergeCell ref="D26:S27"/>
  </mergeCells>
  <phoneticPr fontId="2"/>
  <conditionalFormatting sqref="AA44:AI45">
    <cfRule type="expression" dxfId="3" priority="4">
      <formula>$D$39="高圧（契約電力500kW未満）"</formula>
    </cfRule>
  </conditionalFormatting>
  <conditionalFormatting sqref="R51:AA52 AE51:AN52 AT51:BC52">
    <cfRule type="expression" dxfId="2" priority="3">
      <formula>$D$51="なし"</formula>
    </cfRule>
  </conditionalFormatting>
  <conditionalFormatting sqref="R56:AA57 AE56:AN57 AT56:BC57">
    <cfRule type="expression" dxfId="1" priority="2">
      <formula>$D$56="なし"</formula>
    </cfRule>
  </conditionalFormatting>
  <conditionalFormatting sqref="R60:AA61">
    <cfRule type="expression" dxfId="0" priority="1">
      <formula>$D$60="なし"</formula>
    </cfRule>
  </conditionalFormatting>
  <dataValidations count="11">
    <dataValidation type="custom" operator="equal" allowBlank="1" showInputMessage="1" showErrorMessage="1" error="半角22桁で入力ください。" sqref="D7:X8" xr:uid="{00000000-0002-0000-0300-000000000000}">
      <formula1>LENB(D7)=22</formula1>
    </dataValidation>
    <dataValidation type="custom" allowBlank="1" showInputMessage="1" showErrorMessage="1" error="全角で入力ください。" sqref="AA7:BC8 M34:T35" xr:uid="{00000000-0002-0000-0300-000001000000}">
      <formula1>M7=DBCS(M7)</formula1>
    </dataValidation>
    <dataValidation type="custom" allowBlank="1" showInputMessage="1" showErrorMessage="1" error="全角35文字以内で入力ください。" sqref="AA13:BC14" xr:uid="{00000000-0002-0000-0300-000002000000}">
      <formula1>AND(AA13=DBCS(AA13),LEN(AA13)&lt;36)</formula1>
    </dataValidation>
    <dataValidation type="custom" allowBlank="1" showInputMessage="1" showErrorMessage="1" error="半角で入力ください。" sqref="BF21:BK22 R56:AA57 R51:AA52 D13:X14 AS21:AW22 AY21:BD22 R60:AA61" xr:uid="{00000000-0002-0000-0300-000003000000}">
      <formula1>LENB(D13)=LEN(D13)</formula1>
    </dataValidation>
    <dataValidation type="custom" allowBlank="1" showInputMessage="1" showErrorMessage="1" error="全角15文字以内で入力ください。" sqref="D66:X67 AA28:AU29 D28:X29" xr:uid="{00000000-0002-0000-0300-000004000000}">
      <formula1>AND(D28=DBCS(D28),LEN(D28)&lt;16)</formula1>
    </dataValidation>
    <dataValidation type="custom" allowBlank="1" showInputMessage="1" showErrorMessage="1" error="全角8文字以内で入力ください。" sqref="AW72:BJ73 AW34:BJ35" xr:uid="{00000000-0002-0000-0300-000005000000}">
      <formula1>AND(AW34=DBCS(AW34),LEN(AW34)&lt;9)</formula1>
    </dataValidation>
    <dataValidation type="custom" allowBlank="1" showInputMessage="1" showErrorMessage="1" error="全角11文字以内で入力ください。" sqref="AH72:AU73 AH34:AU35" xr:uid="{00000000-0002-0000-0300-000006000000}">
      <formula1>AND(AH34=DBCS(AH34),LEN(AH34)&lt;12)</formula1>
    </dataValidation>
    <dataValidation type="custom" allowBlank="1" showInputMessage="1" showErrorMessage="1" error="全角7文字以内で入力ください。" sqref="V72:AF73 V34:AF35" xr:uid="{00000000-0002-0000-0300-000007000000}">
      <formula1>AND(V34=DBCS(V34),LEN(V34)&lt;8)</formula1>
    </dataValidation>
    <dataValidation type="custom" allowBlank="1" showInputMessage="1" showErrorMessage="1" error="全角10文字以内で入力ください。" sqref="AA21:AQ22" xr:uid="{00000000-0002-0000-0300-000008000000}">
      <formula1>AND(AA21=DBCS(AA21),LEN(AA21)&lt;11)</formula1>
    </dataValidation>
    <dataValidation type="custom" allowBlank="1" showInputMessage="1" showErrorMessage="1" error="ハイフンを除いた7桁で入力ください。" sqref="D72:J73 D34:J35" xr:uid="{00000000-0002-0000-0300-000009000000}">
      <formula1>AND(LENB(D34)=LEN(D34),LENB(D34)=7)</formula1>
    </dataValidation>
    <dataValidation type="custom" allowBlank="1" showInputMessage="1" showErrorMessage="1" sqref="M72:T73" xr:uid="{00000000-0002-0000-0300-00000A000000}">
      <formula1>M72=DBCS(M72)</formula1>
    </dataValidation>
  </dataValidations>
  <hyperlinks>
    <hyperlink ref="AN67" r:id="rId1" xr:uid="{00000000-0004-0000-0300-000000000000}"/>
  </hyperlinks>
  <printOptions horizontalCentered="1" verticalCentered="1"/>
  <pageMargins left="0.23622047244094491" right="0.23622047244094491" top="0.15748031496062992" bottom="0.74803149606299213" header="0.31496062992125984" footer="0.31496062992125984"/>
  <pageSetup paperSize="9" scale="94" orientation="portrait"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B000000}">
          <x14:formula1>
            <xm:f>入力リスト!$O$3:$O$9</xm:f>
          </x14:formula1>
          <xm:sqref>AE56:AN57 AE51:AN52</xm:sqref>
        </x14:dataValidation>
        <x14:dataValidation type="list" allowBlank="1" showInputMessage="1" showErrorMessage="1" xr:uid="{00000000-0002-0000-0300-00000C000000}">
          <x14:formula1>
            <xm:f>入力リスト!$P$3:$P$4</xm:f>
          </x14:formula1>
          <xm:sqref>AT56:BC57 AT51:BC52</xm:sqref>
        </x14:dataValidation>
        <x14:dataValidation type="custom" allowBlank="1" showInputMessage="1" showErrorMessage="1" error="入力形式は、「YYYY年M月D日」としてください。_x000a_日付は必ず毎月１日付としてください。" xr:uid="{00000000-0002-0000-0300-00000D000000}">
          <x14:formula1>
            <xm:f>COUNTIF(入力リスト!$E$3:$E$86,AW28)</xm:f>
          </x14:formula1>
          <xm:sqref>AW28:BK29</xm:sqref>
        </x14:dataValidation>
        <x14:dataValidation type="list" allowBlank="1" showInputMessage="1" showErrorMessage="1" xr:uid="{00000000-0002-0000-0300-00000E000000}">
          <x14:formula1>
            <xm:f>入力リスト!$J$3:$J$4</xm:f>
          </x14:formula1>
          <xm:sqref>D56 D60:O61 D51:O52</xm:sqref>
        </x14:dataValidation>
        <x14:dataValidation type="list" allowBlank="1" showInputMessage="1" showErrorMessage="1" xr:uid="{00000000-0002-0000-0300-00000F000000}">
          <x14:formula1>
            <xm:f>入力リスト!$K$3:$K$4</xm:f>
          </x14:formula1>
          <xm:sqref>W39:AM40</xm:sqref>
        </x14:dataValidation>
        <x14:dataValidation type="list" allowBlank="1" showInputMessage="1" showErrorMessage="1" xr:uid="{00000000-0002-0000-0300-000010000000}">
          <x14:formula1>
            <xm:f>IF(OR($D$39="高圧（契約電力500kW未満）",$D$39="高圧（契約電力500kW以上）"),入力リスト!$M$3:$M$4,入力リスト!$M$5:$M$6)</xm:f>
          </x14:formula1>
          <xm:sqref>D44:W45</xm:sqref>
        </x14:dataValidation>
        <x14:dataValidation type="list" allowBlank="1" showInputMessage="1" showErrorMessage="1" xr:uid="{00000000-0002-0000-0300-000011000000}">
          <x14:formula1>
            <xm:f>入力リスト!$H$3:$H$9</xm:f>
          </x14:formula1>
          <xm:sqref>D39:S40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pageSetUpPr fitToPage="1"/>
  </sheetPr>
  <dimension ref="A2:AY41"/>
  <sheetViews>
    <sheetView showGridLines="0" workbookViewId="0">
      <selection activeCell="C7" sqref="C7"/>
    </sheetView>
  </sheetViews>
  <sheetFormatPr defaultColWidth="9" defaultRowHeight="13.1"/>
  <cols>
    <col min="1" max="1" width="2" style="71" customWidth="1"/>
    <col min="2" max="2" width="14.6640625" style="73" customWidth="1"/>
    <col min="3" max="26" width="10.6640625" style="73" customWidth="1"/>
    <col min="27" max="256" width="9" style="71"/>
    <col min="257" max="257" width="2" style="71" customWidth="1"/>
    <col min="258" max="258" width="14.6640625" style="71" customWidth="1"/>
    <col min="259" max="282" width="10.6640625" style="71" customWidth="1"/>
    <col min="283" max="512" width="9" style="71"/>
    <col min="513" max="513" width="2" style="71" customWidth="1"/>
    <col min="514" max="514" width="14.6640625" style="71" customWidth="1"/>
    <col min="515" max="538" width="10.6640625" style="71" customWidth="1"/>
    <col min="539" max="768" width="9" style="71"/>
    <col min="769" max="769" width="2" style="71" customWidth="1"/>
    <col min="770" max="770" width="14.6640625" style="71" customWidth="1"/>
    <col min="771" max="794" width="10.6640625" style="71" customWidth="1"/>
    <col min="795" max="1024" width="9" style="71"/>
    <col min="1025" max="1025" width="2" style="71" customWidth="1"/>
    <col min="1026" max="1026" width="14.6640625" style="71" customWidth="1"/>
    <col min="1027" max="1050" width="10.6640625" style="71" customWidth="1"/>
    <col min="1051" max="1280" width="9" style="71"/>
    <col min="1281" max="1281" width="2" style="71" customWidth="1"/>
    <col min="1282" max="1282" width="14.6640625" style="71" customWidth="1"/>
    <col min="1283" max="1306" width="10.6640625" style="71" customWidth="1"/>
    <col min="1307" max="1536" width="9" style="71"/>
    <col min="1537" max="1537" width="2" style="71" customWidth="1"/>
    <col min="1538" max="1538" width="14.6640625" style="71" customWidth="1"/>
    <col min="1539" max="1562" width="10.6640625" style="71" customWidth="1"/>
    <col min="1563" max="1792" width="9" style="71"/>
    <col min="1793" max="1793" width="2" style="71" customWidth="1"/>
    <col min="1794" max="1794" width="14.6640625" style="71" customWidth="1"/>
    <col min="1795" max="1818" width="10.6640625" style="71" customWidth="1"/>
    <col min="1819" max="2048" width="9" style="71"/>
    <col min="2049" max="2049" width="2" style="71" customWidth="1"/>
    <col min="2050" max="2050" width="14.6640625" style="71" customWidth="1"/>
    <col min="2051" max="2074" width="10.6640625" style="71" customWidth="1"/>
    <col min="2075" max="2304" width="9" style="71"/>
    <col min="2305" max="2305" width="2" style="71" customWidth="1"/>
    <col min="2306" max="2306" width="14.6640625" style="71" customWidth="1"/>
    <col min="2307" max="2330" width="10.6640625" style="71" customWidth="1"/>
    <col min="2331" max="2560" width="9" style="71"/>
    <col min="2561" max="2561" width="2" style="71" customWidth="1"/>
    <col min="2562" max="2562" width="14.6640625" style="71" customWidth="1"/>
    <col min="2563" max="2586" width="10.6640625" style="71" customWidth="1"/>
    <col min="2587" max="2816" width="9" style="71"/>
    <col min="2817" max="2817" width="2" style="71" customWidth="1"/>
    <col min="2818" max="2818" width="14.6640625" style="71" customWidth="1"/>
    <col min="2819" max="2842" width="10.6640625" style="71" customWidth="1"/>
    <col min="2843" max="3072" width="9" style="71"/>
    <col min="3073" max="3073" width="2" style="71" customWidth="1"/>
    <col min="3074" max="3074" width="14.6640625" style="71" customWidth="1"/>
    <col min="3075" max="3098" width="10.6640625" style="71" customWidth="1"/>
    <col min="3099" max="3328" width="9" style="71"/>
    <col min="3329" max="3329" width="2" style="71" customWidth="1"/>
    <col min="3330" max="3330" width="14.6640625" style="71" customWidth="1"/>
    <col min="3331" max="3354" width="10.6640625" style="71" customWidth="1"/>
    <col min="3355" max="3584" width="9" style="71"/>
    <col min="3585" max="3585" width="2" style="71" customWidth="1"/>
    <col min="3586" max="3586" width="14.6640625" style="71" customWidth="1"/>
    <col min="3587" max="3610" width="10.6640625" style="71" customWidth="1"/>
    <col min="3611" max="3840" width="9" style="71"/>
    <col min="3841" max="3841" width="2" style="71" customWidth="1"/>
    <col min="3842" max="3842" width="14.6640625" style="71" customWidth="1"/>
    <col min="3843" max="3866" width="10.6640625" style="71" customWidth="1"/>
    <col min="3867" max="4096" width="9" style="71"/>
    <col min="4097" max="4097" width="2" style="71" customWidth="1"/>
    <col min="4098" max="4098" width="14.6640625" style="71" customWidth="1"/>
    <col min="4099" max="4122" width="10.6640625" style="71" customWidth="1"/>
    <col min="4123" max="4352" width="9" style="71"/>
    <col min="4353" max="4353" width="2" style="71" customWidth="1"/>
    <col min="4354" max="4354" width="14.6640625" style="71" customWidth="1"/>
    <col min="4355" max="4378" width="10.6640625" style="71" customWidth="1"/>
    <col min="4379" max="4608" width="9" style="71"/>
    <col min="4609" max="4609" width="2" style="71" customWidth="1"/>
    <col min="4610" max="4610" width="14.6640625" style="71" customWidth="1"/>
    <col min="4611" max="4634" width="10.6640625" style="71" customWidth="1"/>
    <col min="4635" max="4864" width="9" style="71"/>
    <col min="4865" max="4865" width="2" style="71" customWidth="1"/>
    <col min="4866" max="4866" width="14.6640625" style="71" customWidth="1"/>
    <col min="4867" max="4890" width="10.6640625" style="71" customWidth="1"/>
    <col min="4891" max="5120" width="9" style="71"/>
    <col min="5121" max="5121" width="2" style="71" customWidth="1"/>
    <col min="5122" max="5122" width="14.6640625" style="71" customWidth="1"/>
    <col min="5123" max="5146" width="10.6640625" style="71" customWidth="1"/>
    <col min="5147" max="5376" width="9" style="71"/>
    <col min="5377" max="5377" width="2" style="71" customWidth="1"/>
    <col min="5378" max="5378" width="14.6640625" style="71" customWidth="1"/>
    <col min="5379" max="5402" width="10.6640625" style="71" customWidth="1"/>
    <col min="5403" max="5632" width="9" style="71"/>
    <col min="5633" max="5633" width="2" style="71" customWidth="1"/>
    <col min="5634" max="5634" width="14.6640625" style="71" customWidth="1"/>
    <col min="5635" max="5658" width="10.6640625" style="71" customWidth="1"/>
    <col min="5659" max="5888" width="9" style="71"/>
    <col min="5889" max="5889" width="2" style="71" customWidth="1"/>
    <col min="5890" max="5890" width="14.6640625" style="71" customWidth="1"/>
    <col min="5891" max="5914" width="10.6640625" style="71" customWidth="1"/>
    <col min="5915" max="6144" width="9" style="71"/>
    <col min="6145" max="6145" width="2" style="71" customWidth="1"/>
    <col min="6146" max="6146" width="14.6640625" style="71" customWidth="1"/>
    <col min="6147" max="6170" width="10.6640625" style="71" customWidth="1"/>
    <col min="6171" max="6400" width="9" style="71"/>
    <col min="6401" max="6401" width="2" style="71" customWidth="1"/>
    <col min="6402" max="6402" width="14.6640625" style="71" customWidth="1"/>
    <col min="6403" max="6426" width="10.6640625" style="71" customWidth="1"/>
    <col min="6427" max="6656" width="9" style="71"/>
    <col min="6657" max="6657" width="2" style="71" customWidth="1"/>
    <col min="6658" max="6658" width="14.6640625" style="71" customWidth="1"/>
    <col min="6659" max="6682" width="10.6640625" style="71" customWidth="1"/>
    <col min="6683" max="6912" width="9" style="71"/>
    <col min="6913" max="6913" width="2" style="71" customWidth="1"/>
    <col min="6914" max="6914" width="14.6640625" style="71" customWidth="1"/>
    <col min="6915" max="6938" width="10.6640625" style="71" customWidth="1"/>
    <col min="6939" max="7168" width="9" style="71"/>
    <col min="7169" max="7169" width="2" style="71" customWidth="1"/>
    <col min="7170" max="7170" width="14.6640625" style="71" customWidth="1"/>
    <col min="7171" max="7194" width="10.6640625" style="71" customWidth="1"/>
    <col min="7195" max="7424" width="9" style="71"/>
    <col min="7425" max="7425" width="2" style="71" customWidth="1"/>
    <col min="7426" max="7426" width="14.6640625" style="71" customWidth="1"/>
    <col min="7427" max="7450" width="10.6640625" style="71" customWidth="1"/>
    <col min="7451" max="7680" width="9" style="71"/>
    <col min="7681" max="7681" width="2" style="71" customWidth="1"/>
    <col min="7682" max="7682" width="14.6640625" style="71" customWidth="1"/>
    <col min="7683" max="7706" width="10.6640625" style="71" customWidth="1"/>
    <col min="7707" max="7936" width="9" style="71"/>
    <col min="7937" max="7937" width="2" style="71" customWidth="1"/>
    <col min="7938" max="7938" width="14.6640625" style="71" customWidth="1"/>
    <col min="7939" max="7962" width="10.6640625" style="71" customWidth="1"/>
    <col min="7963" max="8192" width="9" style="71"/>
    <col min="8193" max="8193" width="2" style="71" customWidth="1"/>
    <col min="8194" max="8194" width="14.6640625" style="71" customWidth="1"/>
    <col min="8195" max="8218" width="10.6640625" style="71" customWidth="1"/>
    <col min="8219" max="8448" width="9" style="71"/>
    <col min="8449" max="8449" width="2" style="71" customWidth="1"/>
    <col min="8450" max="8450" width="14.6640625" style="71" customWidth="1"/>
    <col min="8451" max="8474" width="10.6640625" style="71" customWidth="1"/>
    <col min="8475" max="8704" width="9" style="71"/>
    <col min="8705" max="8705" width="2" style="71" customWidth="1"/>
    <col min="8706" max="8706" width="14.6640625" style="71" customWidth="1"/>
    <col min="8707" max="8730" width="10.6640625" style="71" customWidth="1"/>
    <col min="8731" max="8960" width="9" style="71"/>
    <col min="8961" max="8961" width="2" style="71" customWidth="1"/>
    <col min="8962" max="8962" width="14.6640625" style="71" customWidth="1"/>
    <col min="8963" max="8986" width="10.6640625" style="71" customWidth="1"/>
    <col min="8987" max="9216" width="9" style="71"/>
    <col min="9217" max="9217" width="2" style="71" customWidth="1"/>
    <col min="9218" max="9218" width="14.6640625" style="71" customWidth="1"/>
    <col min="9219" max="9242" width="10.6640625" style="71" customWidth="1"/>
    <col min="9243" max="9472" width="9" style="71"/>
    <col min="9473" max="9473" width="2" style="71" customWidth="1"/>
    <col min="9474" max="9474" width="14.6640625" style="71" customWidth="1"/>
    <col min="9475" max="9498" width="10.6640625" style="71" customWidth="1"/>
    <col min="9499" max="9728" width="9" style="71"/>
    <col min="9729" max="9729" width="2" style="71" customWidth="1"/>
    <col min="9730" max="9730" width="14.6640625" style="71" customWidth="1"/>
    <col min="9731" max="9754" width="10.6640625" style="71" customWidth="1"/>
    <col min="9755" max="9984" width="9" style="71"/>
    <col min="9985" max="9985" width="2" style="71" customWidth="1"/>
    <col min="9986" max="9986" width="14.6640625" style="71" customWidth="1"/>
    <col min="9987" max="10010" width="10.6640625" style="71" customWidth="1"/>
    <col min="10011" max="10240" width="9" style="71"/>
    <col min="10241" max="10241" width="2" style="71" customWidth="1"/>
    <col min="10242" max="10242" width="14.6640625" style="71" customWidth="1"/>
    <col min="10243" max="10266" width="10.6640625" style="71" customWidth="1"/>
    <col min="10267" max="10496" width="9" style="71"/>
    <col min="10497" max="10497" width="2" style="71" customWidth="1"/>
    <col min="10498" max="10498" width="14.6640625" style="71" customWidth="1"/>
    <col min="10499" max="10522" width="10.6640625" style="71" customWidth="1"/>
    <col min="10523" max="10752" width="9" style="71"/>
    <col min="10753" max="10753" width="2" style="71" customWidth="1"/>
    <col min="10754" max="10754" width="14.6640625" style="71" customWidth="1"/>
    <col min="10755" max="10778" width="10.6640625" style="71" customWidth="1"/>
    <col min="10779" max="11008" width="9" style="71"/>
    <col min="11009" max="11009" width="2" style="71" customWidth="1"/>
    <col min="11010" max="11010" width="14.6640625" style="71" customWidth="1"/>
    <col min="11011" max="11034" width="10.6640625" style="71" customWidth="1"/>
    <col min="11035" max="11264" width="9" style="71"/>
    <col min="11265" max="11265" width="2" style="71" customWidth="1"/>
    <col min="11266" max="11266" width="14.6640625" style="71" customWidth="1"/>
    <col min="11267" max="11290" width="10.6640625" style="71" customWidth="1"/>
    <col min="11291" max="11520" width="9" style="71"/>
    <col min="11521" max="11521" width="2" style="71" customWidth="1"/>
    <col min="11522" max="11522" width="14.6640625" style="71" customWidth="1"/>
    <col min="11523" max="11546" width="10.6640625" style="71" customWidth="1"/>
    <col min="11547" max="11776" width="9" style="71"/>
    <col min="11777" max="11777" width="2" style="71" customWidth="1"/>
    <col min="11778" max="11778" width="14.6640625" style="71" customWidth="1"/>
    <col min="11779" max="11802" width="10.6640625" style="71" customWidth="1"/>
    <col min="11803" max="12032" width="9" style="71"/>
    <col min="12033" max="12033" width="2" style="71" customWidth="1"/>
    <col min="12034" max="12034" width="14.6640625" style="71" customWidth="1"/>
    <col min="12035" max="12058" width="10.6640625" style="71" customWidth="1"/>
    <col min="12059" max="12288" width="9" style="71"/>
    <col min="12289" max="12289" width="2" style="71" customWidth="1"/>
    <col min="12290" max="12290" width="14.6640625" style="71" customWidth="1"/>
    <col min="12291" max="12314" width="10.6640625" style="71" customWidth="1"/>
    <col min="12315" max="12544" width="9" style="71"/>
    <col min="12545" max="12545" width="2" style="71" customWidth="1"/>
    <col min="12546" max="12546" width="14.6640625" style="71" customWidth="1"/>
    <col min="12547" max="12570" width="10.6640625" style="71" customWidth="1"/>
    <col min="12571" max="12800" width="9" style="71"/>
    <col min="12801" max="12801" width="2" style="71" customWidth="1"/>
    <col min="12802" max="12802" width="14.6640625" style="71" customWidth="1"/>
    <col min="12803" max="12826" width="10.6640625" style="71" customWidth="1"/>
    <col min="12827" max="13056" width="9" style="71"/>
    <col min="13057" max="13057" width="2" style="71" customWidth="1"/>
    <col min="13058" max="13058" width="14.6640625" style="71" customWidth="1"/>
    <col min="13059" max="13082" width="10.6640625" style="71" customWidth="1"/>
    <col min="13083" max="13312" width="9" style="71"/>
    <col min="13313" max="13313" width="2" style="71" customWidth="1"/>
    <col min="13314" max="13314" width="14.6640625" style="71" customWidth="1"/>
    <col min="13315" max="13338" width="10.6640625" style="71" customWidth="1"/>
    <col min="13339" max="13568" width="9" style="71"/>
    <col min="13569" max="13569" width="2" style="71" customWidth="1"/>
    <col min="13570" max="13570" width="14.6640625" style="71" customWidth="1"/>
    <col min="13571" max="13594" width="10.6640625" style="71" customWidth="1"/>
    <col min="13595" max="13824" width="9" style="71"/>
    <col min="13825" max="13825" width="2" style="71" customWidth="1"/>
    <col min="13826" max="13826" width="14.6640625" style="71" customWidth="1"/>
    <col min="13827" max="13850" width="10.6640625" style="71" customWidth="1"/>
    <col min="13851" max="14080" width="9" style="71"/>
    <col min="14081" max="14081" width="2" style="71" customWidth="1"/>
    <col min="14082" max="14082" width="14.6640625" style="71" customWidth="1"/>
    <col min="14083" max="14106" width="10.6640625" style="71" customWidth="1"/>
    <col min="14107" max="14336" width="9" style="71"/>
    <col min="14337" max="14337" width="2" style="71" customWidth="1"/>
    <col min="14338" max="14338" width="14.6640625" style="71" customWidth="1"/>
    <col min="14339" max="14362" width="10.6640625" style="71" customWidth="1"/>
    <col min="14363" max="14592" width="9" style="71"/>
    <col min="14593" max="14593" width="2" style="71" customWidth="1"/>
    <col min="14594" max="14594" width="14.6640625" style="71" customWidth="1"/>
    <col min="14595" max="14618" width="10.6640625" style="71" customWidth="1"/>
    <col min="14619" max="14848" width="9" style="71"/>
    <col min="14849" max="14849" width="2" style="71" customWidth="1"/>
    <col min="14850" max="14850" width="14.6640625" style="71" customWidth="1"/>
    <col min="14851" max="14874" width="10.6640625" style="71" customWidth="1"/>
    <col min="14875" max="15104" width="9" style="71"/>
    <col min="15105" max="15105" width="2" style="71" customWidth="1"/>
    <col min="15106" max="15106" width="14.6640625" style="71" customWidth="1"/>
    <col min="15107" max="15130" width="10.6640625" style="71" customWidth="1"/>
    <col min="15131" max="15360" width="9" style="71"/>
    <col min="15361" max="15361" width="2" style="71" customWidth="1"/>
    <col min="15362" max="15362" width="14.6640625" style="71" customWidth="1"/>
    <col min="15363" max="15386" width="10.6640625" style="71" customWidth="1"/>
    <col min="15387" max="15616" width="9" style="71"/>
    <col min="15617" max="15617" width="2" style="71" customWidth="1"/>
    <col min="15618" max="15618" width="14.6640625" style="71" customWidth="1"/>
    <col min="15619" max="15642" width="10.6640625" style="71" customWidth="1"/>
    <col min="15643" max="15872" width="9" style="71"/>
    <col min="15873" max="15873" width="2" style="71" customWidth="1"/>
    <col min="15874" max="15874" width="14.6640625" style="71" customWidth="1"/>
    <col min="15875" max="15898" width="10.6640625" style="71" customWidth="1"/>
    <col min="15899" max="16128" width="9" style="71"/>
    <col min="16129" max="16129" width="2" style="71" customWidth="1"/>
    <col min="16130" max="16130" width="14.6640625" style="71" customWidth="1"/>
    <col min="16131" max="16154" width="10.6640625" style="71" customWidth="1"/>
    <col min="16155" max="16384" width="9" style="71"/>
  </cols>
  <sheetData>
    <row r="2" spans="1:27" ht="14.4">
      <c r="B2" s="72" t="s">
        <v>254</v>
      </c>
    </row>
    <row r="4" spans="1:27">
      <c r="C4" s="74"/>
    </row>
    <row r="5" spans="1:27" ht="17.05" thickBot="1">
      <c r="A5" s="75"/>
      <c r="B5" s="78" t="s">
        <v>255</v>
      </c>
      <c r="C5" s="79" t="s">
        <v>256</v>
      </c>
      <c r="G5" s="74"/>
      <c r="H5" s="74"/>
      <c r="O5" s="74"/>
      <c r="P5" s="74"/>
      <c r="Q5" s="74"/>
      <c r="R5" s="74"/>
    </row>
    <row r="6" spans="1:27" s="76" customFormat="1" ht="20.95" customHeight="1" thickBot="1">
      <c r="A6" s="80"/>
      <c r="B6" s="81" t="s">
        <v>257</v>
      </c>
      <c r="C6" s="155">
        <f>別紙!AW28</f>
        <v>0</v>
      </c>
      <c r="D6" s="155">
        <f>C6+31</f>
        <v>31</v>
      </c>
      <c r="E6" s="155">
        <f t="shared" ref="E6:N6" si="0">D6+31</f>
        <v>62</v>
      </c>
      <c r="F6" s="155">
        <f t="shared" si="0"/>
        <v>93</v>
      </c>
      <c r="G6" s="155">
        <f t="shared" si="0"/>
        <v>124</v>
      </c>
      <c r="H6" s="155">
        <f t="shared" si="0"/>
        <v>155</v>
      </c>
      <c r="I6" s="155">
        <f t="shared" si="0"/>
        <v>186</v>
      </c>
      <c r="J6" s="155">
        <f t="shared" si="0"/>
        <v>217</v>
      </c>
      <c r="K6" s="155">
        <f t="shared" si="0"/>
        <v>248</v>
      </c>
      <c r="L6" s="155">
        <f t="shared" si="0"/>
        <v>279</v>
      </c>
      <c r="M6" s="155">
        <f t="shared" si="0"/>
        <v>310</v>
      </c>
      <c r="N6" s="155">
        <f t="shared" si="0"/>
        <v>341</v>
      </c>
      <c r="O6" s="82"/>
      <c r="P6" s="83"/>
      <c r="Q6" s="83"/>
      <c r="R6" s="83"/>
      <c r="S6" s="77"/>
      <c r="T6" s="77"/>
      <c r="U6" s="77"/>
      <c r="V6" s="77"/>
      <c r="W6" s="77"/>
      <c r="X6" s="77"/>
      <c r="Y6" s="77"/>
      <c r="Z6" s="77"/>
    </row>
    <row r="7" spans="1:27" s="76" customFormat="1" ht="24.05" customHeight="1">
      <c r="B7" s="81" t="s">
        <v>258</v>
      </c>
      <c r="C7" s="156"/>
      <c r="D7" s="156"/>
      <c r="E7" s="156"/>
      <c r="F7" s="156"/>
      <c r="G7" s="156"/>
      <c r="H7" s="156"/>
      <c r="I7" s="156"/>
      <c r="J7" s="156"/>
      <c r="K7" s="156"/>
      <c r="L7" s="156"/>
      <c r="M7" s="156"/>
      <c r="N7" s="157"/>
      <c r="O7" s="154">
        <f>MAX(C7:N7)</f>
        <v>0</v>
      </c>
      <c r="P7" s="83"/>
      <c r="Q7" s="77"/>
      <c r="R7" s="77"/>
      <c r="S7" s="77"/>
      <c r="T7" s="77"/>
      <c r="U7" s="77"/>
      <c r="V7" s="77"/>
      <c r="W7" s="77"/>
      <c r="X7" s="77"/>
      <c r="Y7" s="77"/>
      <c r="Z7" s="77"/>
    </row>
    <row r="8" spans="1:27" s="76" customFormat="1" ht="24.05" customHeight="1" thickBot="1">
      <c r="B8" s="84" t="s">
        <v>259</v>
      </c>
      <c r="C8" s="158"/>
      <c r="D8" s="158"/>
      <c r="E8" s="158"/>
      <c r="F8" s="158"/>
      <c r="G8" s="158"/>
      <c r="H8" s="158"/>
      <c r="I8" s="158"/>
      <c r="J8" s="158"/>
      <c r="K8" s="158"/>
      <c r="L8" s="158"/>
      <c r="M8" s="158"/>
      <c r="N8" s="158"/>
      <c r="O8" s="82"/>
      <c r="P8" s="83"/>
      <c r="Q8" s="77"/>
      <c r="R8" s="77"/>
      <c r="S8" s="77"/>
      <c r="T8" s="77"/>
      <c r="U8" s="77"/>
      <c r="V8" s="77"/>
      <c r="W8" s="77"/>
      <c r="X8" s="77"/>
      <c r="Y8" s="77"/>
      <c r="Z8" s="77"/>
    </row>
    <row r="9" spans="1:27">
      <c r="A9" s="75"/>
      <c r="B9" s="85"/>
      <c r="C9" s="151">
        <f>IF(C7=$O$7,1,100)</f>
        <v>1</v>
      </c>
      <c r="D9" s="151">
        <f>IF(D7=$O$7,2,100)</f>
        <v>2</v>
      </c>
      <c r="E9" s="151">
        <f>IF(E7=$O$7,3,100)</f>
        <v>3</v>
      </c>
      <c r="F9" s="151">
        <f>IF(F7=$O$7,4,100)</f>
        <v>4</v>
      </c>
      <c r="G9" s="151">
        <f>IF(G7=$O$7,5,100)</f>
        <v>5</v>
      </c>
      <c r="H9" s="151">
        <f>IF(H7=$O$7,6,100)</f>
        <v>6</v>
      </c>
      <c r="I9" s="151">
        <f>IF(I7=$O$7,7,100)</f>
        <v>7</v>
      </c>
      <c r="J9" s="151">
        <f>IF(J7=$O$7,8,100)</f>
        <v>8</v>
      </c>
      <c r="K9" s="151">
        <f>IF(K7=$O$7,9,100)</f>
        <v>9</v>
      </c>
      <c r="L9" s="151">
        <f>IF(L7=$O$7,10,100)</f>
        <v>10</v>
      </c>
      <c r="M9" s="151">
        <f>IF(M7=$O$7,11,100)</f>
        <v>11</v>
      </c>
      <c r="N9" s="151">
        <f>IF(N7=$O$7,12,100)</f>
        <v>12</v>
      </c>
      <c r="O9" s="152"/>
    </row>
    <row r="10" spans="1:27">
      <c r="A10" s="75"/>
      <c r="B10" s="86"/>
      <c r="C10" s="152">
        <f>IF(MIN($C$9:$N$9)=C9,1,"")</f>
        <v>1</v>
      </c>
      <c r="D10" s="152" t="str">
        <f t="shared" ref="D10:N10" si="1">IF(MIN($C$9:$N$9)=D9,1,"")</f>
        <v/>
      </c>
      <c r="E10" s="152" t="str">
        <f t="shared" si="1"/>
        <v/>
      </c>
      <c r="F10" s="152" t="str">
        <f t="shared" si="1"/>
        <v/>
      </c>
      <c r="G10" s="152" t="str">
        <f t="shared" si="1"/>
        <v/>
      </c>
      <c r="H10" s="152" t="str">
        <f t="shared" si="1"/>
        <v/>
      </c>
      <c r="I10" s="152" t="str">
        <f t="shared" si="1"/>
        <v/>
      </c>
      <c r="J10" s="152" t="str">
        <f t="shared" si="1"/>
        <v/>
      </c>
      <c r="K10" s="152" t="str">
        <f t="shared" si="1"/>
        <v/>
      </c>
      <c r="L10" s="152" t="str">
        <f t="shared" si="1"/>
        <v/>
      </c>
      <c r="M10" s="152" t="str">
        <f t="shared" si="1"/>
        <v/>
      </c>
      <c r="N10" s="152" t="str">
        <f t="shared" si="1"/>
        <v/>
      </c>
      <c r="O10" s="152"/>
    </row>
    <row r="11" spans="1:27">
      <c r="A11" s="75"/>
      <c r="B11" s="86"/>
      <c r="C11" s="152">
        <f>IF(C10=1,C6,"")</f>
        <v>0</v>
      </c>
      <c r="D11" s="152" t="str">
        <f t="shared" ref="D11:N11" si="2">IF(D10=1,D6,"")</f>
        <v/>
      </c>
      <c r="E11" s="152" t="str">
        <f t="shared" si="2"/>
        <v/>
      </c>
      <c r="F11" s="152" t="str">
        <f t="shared" si="2"/>
        <v/>
      </c>
      <c r="G11" s="152" t="str">
        <f t="shared" si="2"/>
        <v/>
      </c>
      <c r="H11" s="152" t="str">
        <f t="shared" si="2"/>
        <v/>
      </c>
      <c r="I11" s="152" t="str">
        <f t="shared" si="2"/>
        <v/>
      </c>
      <c r="J11" s="152" t="str">
        <f t="shared" si="2"/>
        <v/>
      </c>
      <c r="K11" s="152" t="str">
        <f t="shared" si="2"/>
        <v/>
      </c>
      <c r="L11" s="152" t="str">
        <f t="shared" si="2"/>
        <v/>
      </c>
      <c r="M11" s="152" t="str">
        <f t="shared" si="2"/>
        <v/>
      </c>
      <c r="N11" s="152" t="str">
        <f t="shared" si="2"/>
        <v/>
      </c>
      <c r="O11" s="153">
        <f>SUM(C11:N11)</f>
        <v>0</v>
      </c>
    </row>
    <row r="12" spans="1:27">
      <c r="A12" s="75"/>
      <c r="B12" s="86"/>
      <c r="C12" s="86"/>
      <c r="D12" s="86"/>
      <c r="E12" s="86"/>
      <c r="F12" s="86"/>
      <c r="G12" s="86"/>
      <c r="H12" s="86"/>
      <c r="I12" s="86"/>
      <c r="J12" s="86"/>
      <c r="K12" s="86"/>
      <c r="L12" s="86"/>
      <c r="M12" s="86"/>
      <c r="N12" s="86"/>
      <c r="O12" s="74"/>
    </row>
    <row r="13" spans="1:27">
      <c r="A13" s="75"/>
      <c r="B13" s="86"/>
      <c r="C13" s="86"/>
      <c r="D13" s="86"/>
      <c r="E13" s="86"/>
      <c r="F13" s="86"/>
      <c r="G13" s="86"/>
      <c r="H13" s="86"/>
      <c r="I13" s="86"/>
      <c r="J13" s="86"/>
      <c r="K13" s="86"/>
      <c r="L13" s="86"/>
      <c r="M13" s="86"/>
      <c r="N13" s="86"/>
      <c r="O13" s="74"/>
    </row>
    <row r="14" spans="1:27" ht="18.350000000000001">
      <c r="A14" s="75"/>
      <c r="B14" s="71"/>
      <c r="C14" s="86"/>
      <c r="D14" s="86"/>
      <c r="E14" s="87" t="s">
        <v>260</v>
      </c>
      <c r="F14" s="86"/>
      <c r="G14" s="86"/>
      <c r="H14" s="86"/>
      <c r="I14" s="86"/>
      <c r="J14" s="86"/>
      <c r="K14" s="86"/>
      <c r="L14" s="86"/>
      <c r="M14" s="86"/>
      <c r="N14" s="86"/>
      <c r="O14" s="74"/>
    </row>
    <row r="15" spans="1:27" ht="17.05" thickBot="1">
      <c r="B15" s="88" t="s">
        <v>261</v>
      </c>
      <c r="C15" s="79" t="s">
        <v>262</v>
      </c>
    </row>
    <row r="16" spans="1:27" ht="13.75" thickBot="1">
      <c r="B16" s="89" t="s">
        <v>263</v>
      </c>
      <c r="C16" s="90" t="s">
        <v>264</v>
      </c>
      <c r="D16" s="90" t="s">
        <v>265</v>
      </c>
      <c r="E16" s="90" t="s">
        <v>266</v>
      </c>
      <c r="F16" s="90" t="s">
        <v>267</v>
      </c>
      <c r="G16" s="90" t="s">
        <v>268</v>
      </c>
      <c r="H16" s="90" t="s">
        <v>269</v>
      </c>
      <c r="I16" s="90" t="s">
        <v>270</v>
      </c>
      <c r="J16" s="90" t="s">
        <v>271</v>
      </c>
      <c r="K16" s="90" t="s">
        <v>272</v>
      </c>
      <c r="L16" s="90" t="s">
        <v>273</v>
      </c>
      <c r="M16" s="90" t="s">
        <v>274</v>
      </c>
      <c r="N16" s="91" t="s">
        <v>275</v>
      </c>
      <c r="O16" s="90" t="s">
        <v>276</v>
      </c>
      <c r="P16" s="90" t="s">
        <v>277</v>
      </c>
      <c r="Q16" s="90" t="s">
        <v>278</v>
      </c>
      <c r="R16" s="90" t="s">
        <v>279</v>
      </c>
      <c r="S16" s="90" t="s">
        <v>280</v>
      </c>
      <c r="T16" s="90" t="s">
        <v>281</v>
      </c>
      <c r="U16" s="90" t="s">
        <v>282</v>
      </c>
      <c r="V16" s="90" t="s">
        <v>283</v>
      </c>
      <c r="W16" s="90" t="s">
        <v>284</v>
      </c>
      <c r="X16" s="90" t="s">
        <v>285</v>
      </c>
      <c r="Y16" s="90" t="s">
        <v>286</v>
      </c>
      <c r="Z16" s="91" t="s">
        <v>287</v>
      </c>
      <c r="AA16" s="92"/>
    </row>
    <row r="17" spans="2:51" s="76" customFormat="1" ht="24.05" customHeight="1" thickBot="1">
      <c r="B17" s="93" t="s">
        <v>258</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94"/>
      <c r="AD17" s="95">
        <f>MAX(C7:N7)</f>
        <v>0</v>
      </c>
      <c r="AE17" s="95">
        <f>MAX(C17:Z17)</f>
        <v>0</v>
      </c>
      <c r="AF17" s="362">
        <f>MAX(AF16:AG16)</f>
        <v>0</v>
      </c>
      <c r="AG17" s="362"/>
      <c r="AH17" s="362">
        <f>MAX(AH16:AI16)</f>
        <v>0</v>
      </c>
      <c r="AI17" s="362"/>
      <c r="AJ17" s="362">
        <f>MAX(AJ16:AK16)</f>
        <v>0</v>
      </c>
      <c r="AK17" s="362"/>
      <c r="AL17" s="362">
        <f>MAX(AL16:AM16)</f>
        <v>0</v>
      </c>
      <c r="AM17" s="362"/>
      <c r="AN17" s="362">
        <f>MAX(AN16:AO16)</f>
        <v>0</v>
      </c>
      <c r="AO17" s="362"/>
      <c r="AP17" s="362">
        <f>MAX(AP16:AQ16)</f>
        <v>0</v>
      </c>
      <c r="AQ17" s="362"/>
      <c r="AR17" s="362">
        <f>MAX(AR16:AS16)</f>
        <v>0</v>
      </c>
      <c r="AS17" s="362"/>
      <c r="AT17" s="362">
        <f>MAX(AT16:AU16)</f>
        <v>0</v>
      </c>
      <c r="AU17" s="362"/>
      <c r="AV17" s="362">
        <f>MAX(AV16:AW16)</f>
        <v>0</v>
      </c>
      <c r="AW17" s="362"/>
      <c r="AX17" s="362">
        <f>MAX(AX16:AY16)</f>
        <v>0</v>
      </c>
      <c r="AY17" s="362"/>
    </row>
    <row r="18" spans="2:51" s="75" customFormat="1">
      <c r="B18" s="96"/>
      <c r="O18" s="74"/>
      <c r="P18" s="74"/>
      <c r="Q18" s="74"/>
      <c r="R18" s="74"/>
      <c r="S18" s="74"/>
      <c r="T18" s="74"/>
      <c r="U18" s="74"/>
      <c r="V18" s="74"/>
      <c r="W18" s="74"/>
      <c r="X18" s="74"/>
      <c r="Y18" s="74"/>
      <c r="Z18" s="74"/>
    </row>
    <row r="19" spans="2:51" s="75" customFormat="1">
      <c r="B19" s="96"/>
      <c r="O19" s="74"/>
      <c r="P19" s="74"/>
      <c r="Q19" s="74"/>
      <c r="R19" s="74"/>
      <c r="S19" s="74"/>
      <c r="T19" s="74"/>
      <c r="U19" s="74"/>
      <c r="V19" s="74"/>
      <c r="W19" s="74"/>
      <c r="X19" s="74"/>
      <c r="Y19" s="74"/>
      <c r="Z19" s="74"/>
    </row>
    <row r="20" spans="2:51" s="75" customFormat="1">
      <c r="B20" s="96"/>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row>
    <row r="21" spans="2:51" s="75" customFormat="1">
      <c r="B21" s="96"/>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row>
    <row r="22" spans="2:51" s="75" customFormat="1">
      <c r="P22" s="74"/>
      <c r="Q22" s="74"/>
      <c r="R22" s="74"/>
      <c r="S22" s="74"/>
      <c r="T22" s="74"/>
      <c r="U22" s="74"/>
      <c r="V22" s="74"/>
      <c r="W22" s="74"/>
      <c r="X22" s="74"/>
      <c r="Y22" s="74"/>
      <c r="Z22" s="74"/>
    </row>
    <row r="23" spans="2:51" s="76" customFormat="1" ht="25.55" customHeight="1">
      <c r="F23" s="77"/>
      <c r="G23" s="77"/>
      <c r="H23" s="77"/>
      <c r="I23" s="77"/>
      <c r="J23" s="77"/>
      <c r="K23" s="77"/>
      <c r="L23" s="77"/>
      <c r="M23" s="77"/>
      <c r="N23" s="77"/>
      <c r="O23" s="77"/>
      <c r="P23" s="77"/>
      <c r="Q23" s="77"/>
      <c r="R23" s="77"/>
      <c r="S23" s="77"/>
      <c r="T23" s="77"/>
      <c r="U23" s="77"/>
      <c r="V23" s="77"/>
      <c r="W23" s="77"/>
      <c r="X23" s="77"/>
      <c r="Y23" s="77"/>
      <c r="Z23" s="77"/>
    </row>
    <row r="41" spans="2:26">
      <c r="B41" s="98"/>
      <c r="C41" s="98"/>
      <c r="D41" s="98"/>
      <c r="E41" s="98"/>
      <c r="F41" s="98"/>
      <c r="G41" s="98"/>
      <c r="H41" s="98"/>
      <c r="I41" s="98"/>
      <c r="J41" s="98"/>
      <c r="K41" s="98"/>
      <c r="L41" s="98"/>
      <c r="M41" s="98"/>
      <c r="N41" s="98"/>
      <c r="O41" s="98"/>
      <c r="P41" s="98"/>
      <c r="Q41" s="98"/>
      <c r="R41" s="98"/>
      <c r="S41" s="98"/>
      <c r="T41" s="98"/>
      <c r="U41" s="98"/>
      <c r="V41" s="98"/>
      <c r="W41" s="98"/>
      <c r="X41" s="98"/>
      <c r="Y41" s="98"/>
      <c r="Z41" s="71"/>
    </row>
  </sheetData>
  <sheetProtection sheet="1" objects="1" scenarios="1" selectLockedCells="1"/>
  <mergeCells count="34">
    <mergeCell ref="AN17:AO17"/>
    <mergeCell ref="AF17:AG17"/>
    <mergeCell ref="AH17:AI17"/>
    <mergeCell ref="AJ17:AK17"/>
    <mergeCell ref="AL17:AM17"/>
    <mergeCell ref="C21:D21"/>
    <mergeCell ref="E21:F21"/>
    <mergeCell ref="G21:H21"/>
    <mergeCell ref="I21:J21"/>
    <mergeCell ref="K21:L21"/>
    <mergeCell ref="AP17:AQ17"/>
    <mergeCell ref="AR17:AS17"/>
    <mergeCell ref="AT17:AU17"/>
    <mergeCell ref="AV17:AW17"/>
    <mergeCell ref="AX17:AY17"/>
    <mergeCell ref="AI21:AJ21"/>
    <mergeCell ref="M21:N21"/>
    <mergeCell ref="O21:P21"/>
    <mergeCell ref="Q21:R21"/>
    <mergeCell ref="S21:T21"/>
    <mergeCell ref="U21:V21"/>
    <mergeCell ref="W21:X21"/>
    <mergeCell ref="Y21:Z21"/>
    <mergeCell ref="AA21:AB21"/>
    <mergeCell ref="AC21:AD21"/>
    <mergeCell ref="AE21:AF21"/>
    <mergeCell ref="AG21:AH21"/>
    <mergeCell ref="AW21:AX21"/>
    <mergeCell ref="AK21:AL21"/>
    <mergeCell ref="AM21:AN21"/>
    <mergeCell ref="AO21:AP21"/>
    <mergeCell ref="AQ21:AR21"/>
    <mergeCell ref="AS21:AT21"/>
    <mergeCell ref="AU21:AV21"/>
  </mergeCells>
  <phoneticPr fontId="2"/>
  <printOptions gridLinesSet="0"/>
  <pageMargins left="0.75" right="0.75" top="1" bottom="1" header="0.5" footer="0.5"/>
  <pageSetup paperSize="9" scale="26"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O34"/>
  <sheetViews>
    <sheetView showGridLines="0" workbookViewId="0">
      <selection activeCell="B3" sqref="B3"/>
    </sheetView>
  </sheetViews>
  <sheetFormatPr defaultColWidth="9" defaultRowHeight="13.1"/>
  <cols>
    <col min="1" max="2" width="2.6640625" style="102" customWidth="1"/>
    <col min="3" max="3" width="15.6640625" style="102" customWidth="1"/>
    <col min="4" max="9" width="13.109375" style="102" customWidth="1"/>
    <col min="10" max="10" width="2.77734375" style="102" customWidth="1"/>
    <col min="11" max="11" width="2.21875" style="102" customWidth="1"/>
    <col min="12" max="12" width="22.6640625" style="102" customWidth="1"/>
    <col min="13" max="256" width="9" style="102"/>
    <col min="257" max="258" width="2.6640625" style="102" customWidth="1"/>
    <col min="259" max="259" width="15.6640625" style="102" customWidth="1"/>
    <col min="260" max="265" width="13.109375" style="102" customWidth="1"/>
    <col min="266" max="266" width="2.77734375" style="102" customWidth="1"/>
    <col min="267" max="267" width="2.21875" style="102" customWidth="1"/>
    <col min="268" max="268" width="22.6640625" style="102" customWidth="1"/>
    <col min="269" max="512" width="9" style="102"/>
    <col min="513" max="514" width="2.6640625" style="102" customWidth="1"/>
    <col min="515" max="515" width="15.6640625" style="102" customWidth="1"/>
    <col min="516" max="521" width="13.109375" style="102" customWidth="1"/>
    <col min="522" max="522" width="2.77734375" style="102" customWidth="1"/>
    <col min="523" max="523" width="2.21875" style="102" customWidth="1"/>
    <col min="524" max="524" width="22.6640625" style="102" customWidth="1"/>
    <col min="525" max="768" width="9" style="102"/>
    <col min="769" max="770" width="2.6640625" style="102" customWidth="1"/>
    <col min="771" max="771" width="15.6640625" style="102" customWidth="1"/>
    <col min="772" max="777" width="13.109375" style="102" customWidth="1"/>
    <col min="778" max="778" width="2.77734375" style="102" customWidth="1"/>
    <col min="779" max="779" width="2.21875" style="102" customWidth="1"/>
    <col min="780" max="780" width="22.6640625" style="102" customWidth="1"/>
    <col min="781" max="1024" width="9" style="102"/>
    <col min="1025" max="1026" width="2.6640625" style="102" customWidth="1"/>
    <col min="1027" max="1027" width="15.6640625" style="102" customWidth="1"/>
    <col min="1028" max="1033" width="13.109375" style="102" customWidth="1"/>
    <col min="1034" max="1034" width="2.77734375" style="102" customWidth="1"/>
    <col min="1035" max="1035" width="2.21875" style="102" customWidth="1"/>
    <col min="1036" max="1036" width="22.6640625" style="102" customWidth="1"/>
    <col min="1037" max="1280" width="9" style="102"/>
    <col min="1281" max="1282" width="2.6640625" style="102" customWidth="1"/>
    <col min="1283" max="1283" width="15.6640625" style="102" customWidth="1"/>
    <col min="1284" max="1289" width="13.109375" style="102" customWidth="1"/>
    <col min="1290" max="1290" width="2.77734375" style="102" customWidth="1"/>
    <col min="1291" max="1291" width="2.21875" style="102" customWidth="1"/>
    <col min="1292" max="1292" width="22.6640625" style="102" customWidth="1"/>
    <col min="1293" max="1536" width="9" style="102"/>
    <col min="1537" max="1538" width="2.6640625" style="102" customWidth="1"/>
    <col min="1539" max="1539" width="15.6640625" style="102" customWidth="1"/>
    <col min="1540" max="1545" width="13.109375" style="102" customWidth="1"/>
    <col min="1546" max="1546" width="2.77734375" style="102" customWidth="1"/>
    <col min="1547" max="1547" width="2.21875" style="102" customWidth="1"/>
    <col min="1548" max="1548" width="22.6640625" style="102" customWidth="1"/>
    <col min="1549" max="1792" width="9" style="102"/>
    <col min="1793" max="1794" width="2.6640625" style="102" customWidth="1"/>
    <col min="1795" max="1795" width="15.6640625" style="102" customWidth="1"/>
    <col min="1796" max="1801" width="13.109375" style="102" customWidth="1"/>
    <col min="1802" max="1802" width="2.77734375" style="102" customWidth="1"/>
    <col min="1803" max="1803" width="2.21875" style="102" customWidth="1"/>
    <col min="1804" max="1804" width="22.6640625" style="102" customWidth="1"/>
    <col min="1805" max="2048" width="9" style="102"/>
    <col min="2049" max="2050" width="2.6640625" style="102" customWidth="1"/>
    <col min="2051" max="2051" width="15.6640625" style="102" customWidth="1"/>
    <col min="2052" max="2057" width="13.109375" style="102" customWidth="1"/>
    <col min="2058" max="2058" width="2.77734375" style="102" customWidth="1"/>
    <col min="2059" max="2059" width="2.21875" style="102" customWidth="1"/>
    <col min="2060" max="2060" width="22.6640625" style="102" customWidth="1"/>
    <col min="2061" max="2304" width="9" style="102"/>
    <col min="2305" max="2306" width="2.6640625" style="102" customWidth="1"/>
    <col min="2307" max="2307" width="15.6640625" style="102" customWidth="1"/>
    <col min="2308" max="2313" width="13.109375" style="102" customWidth="1"/>
    <col min="2314" max="2314" width="2.77734375" style="102" customWidth="1"/>
    <col min="2315" max="2315" width="2.21875" style="102" customWidth="1"/>
    <col min="2316" max="2316" width="22.6640625" style="102" customWidth="1"/>
    <col min="2317" max="2560" width="9" style="102"/>
    <col min="2561" max="2562" width="2.6640625" style="102" customWidth="1"/>
    <col min="2563" max="2563" width="15.6640625" style="102" customWidth="1"/>
    <col min="2564" max="2569" width="13.109375" style="102" customWidth="1"/>
    <col min="2570" max="2570" width="2.77734375" style="102" customWidth="1"/>
    <col min="2571" max="2571" width="2.21875" style="102" customWidth="1"/>
    <col min="2572" max="2572" width="22.6640625" style="102" customWidth="1"/>
    <col min="2573" max="2816" width="9" style="102"/>
    <col min="2817" max="2818" width="2.6640625" style="102" customWidth="1"/>
    <col min="2819" max="2819" width="15.6640625" style="102" customWidth="1"/>
    <col min="2820" max="2825" width="13.109375" style="102" customWidth="1"/>
    <col min="2826" max="2826" width="2.77734375" style="102" customWidth="1"/>
    <col min="2827" max="2827" width="2.21875" style="102" customWidth="1"/>
    <col min="2828" max="2828" width="22.6640625" style="102" customWidth="1"/>
    <col min="2829" max="3072" width="9" style="102"/>
    <col min="3073" max="3074" width="2.6640625" style="102" customWidth="1"/>
    <col min="3075" max="3075" width="15.6640625" style="102" customWidth="1"/>
    <col min="3076" max="3081" width="13.109375" style="102" customWidth="1"/>
    <col min="3082" max="3082" width="2.77734375" style="102" customWidth="1"/>
    <col min="3083" max="3083" width="2.21875" style="102" customWidth="1"/>
    <col min="3084" max="3084" width="22.6640625" style="102" customWidth="1"/>
    <col min="3085" max="3328" width="9" style="102"/>
    <col min="3329" max="3330" width="2.6640625" style="102" customWidth="1"/>
    <col min="3331" max="3331" width="15.6640625" style="102" customWidth="1"/>
    <col min="3332" max="3337" width="13.109375" style="102" customWidth="1"/>
    <col min="3338" max="3338" width="2.77734375" style="102" customWidth="1"/>
    <col min="3339" max="3339" width="2.21875" style="102" customWidth="1"/>
    <col min="3340" max="3340" width="22.6640625" style="102" customWidth="1"/>
    <col min="3341" max="3584" width="9" style="102"/>
    <col min="3585" max="3586" width="2.6640625" style="102" customWidth="1"/>
    <col min="3587" max="3587" width="15.6640625" style="102" customWidth="1"/>
    <col min="3588" max="3593" width="13.109375" style="102" customWidth="1"/>
    <col min="3594" max="3594" width="2.77734375" style="102" customWidth="1"/>
    <col min="3595" max="3595" width="2.21875" style="102" customWidth="1"/>
    <col min="3596" max="3596" width="22.6640625" style="102" customWidth="1"/>
    <col min="3597" max="3840" width="9" style="102"/>
    <col min="3841" max="3842" width="2.6640625" style="102" customWidth="1"/>
    <col min="3843" max="3843" width="15.6640625" style="102" customWidth="1"/>
    <col min="3844" max="3849" width="13.109375" style="102" customWidth="1"/>
    <col min="3850" max="3850" width="2.77734375" style="102" customWidth="1"/>
    <col min="3851" max="3851" width="2.21875" style="102" customWidth="1"/>
    <col min="3852" max="3852" width="22.6640625" style="102" customWidth="1"/>
    <col min="3853" max="4096" width="9" style="102"/>
    <col min="4097" max="4098" width="2.6640625" style="102" customWidth="1"/>
    <col min="4099" max="4099" width="15.6640625" style="102" customWidth="1"/>
    <col min="4100" max="4105" width="13.109375" style="102" customWidth="1"/>
    <col min="4106" max="4106" width="2.77734375" style="102" customWidth="1"/>
    <col min="4107" max="4107" width="2.21875" style="102" customWidth="1"/>
    <col min="4108" max="4108" width="22.6640625" style="102" customWidth="1"/>
    <col min="4109" max="4352" width="9" style="102"/>
    <col min="4353" max="4354" width="2.6640625" style="102" customWidth="1"/>
    <col min="4355" max="4355" width="15.6640625" style="102" customWidth="1"/>
    <col min="4356" max="4361" width="13.109375" style="102" customWidth="1"/>
    <col min="4362" max="4362" width="2.77734375" style="102" customWidth="1"/>
    <col min="4363" max="4363" width="2.21875" style="102" customWidth="1"/>
    <col min="4364" max="4364" width="22.6640625" style="102" customWidth="1"/>
    <col min="4365" max="4608" width="9" style="102"/>
    <col min="4609" max="4610" width="2.6640625" style="102" customWidth="1"/>
    <col min="4611" max="4611" width="15.6640625" style="102" customWidth="1"/>
    <col min="4612" max="4617" width="13.109375" style="102" customWidth="1"/>
    <col min="4618" max="4618" width="2.77734375" style="102" customWidth="1"/>
    <col min="4619" max="4619" width="2.21875" style="102" customWidth="1"/>
    <col min="4620" max="4620" width="22.6640625" style="102" customWidth="1"/>
    <col min="4621" max="4864" width="9" style="102"/>
    <col min="4865" max="4866" width="2.6640625" style="102" customWidth="1"/>
    <col min="4867" max="4867" width="15.6640625" style="102" customWidth="1"/>
    <col min="4868" max="4873" width="13.109375" style="102" customWidth="1"/>
    <col min="4874" max="4874" width="2.77734375" style="102" customWidth="1"/>
    <col min="4875" max="4875" width="2.21875" style="102" customWidth="1"/>
    <col min="4876" max="4876" width="22.6640625" style="102" customWidth="1"/>
    <col min="4877" max="5120" width="9" style="102"/>
    <col min="5121" max="5122" width="2.6640625" style="102" customWidth="1"/>
    <col min="5123" max="5123" width="15.6640625" style="102" customWidth="1"/>
    <col min="5124" max="5129" width="13.109375" style="102" customWidth="1"/>
    <col min="5130" max="5130" width="2.77734375" style="102" customWidth="1"/>
    <col min="5131" max="5131" width="2.21875" style="102" customWidth="1"/>
    <col min="5132" max="5132" width="22.6640625" style="102" customWidth="1"/>
    <col min="5133" max="5376" width="9" style="102"/>
    <col min="5377" max="5378" width="2.6640625" style="102" customWidth="1"/>
    <col min="5379" max="5379" width="15.6640625" style="102" customWidth="1"/>
    <col min="5380" max="5385" width="13.109375" style="102" customWidth="1"/>
    <col min="5386" max="5386" width="2.77734375" style="102" customWidth="1"/>
    <col min="5387" max="5387" width="2.21875" style="102" customWidth="1"/>
    <col min="5388" max="5388" width="22.6640625" style="102" customWidth="1"/>
    <col min="5389" max="5632" width="9" style="102"/>
    <col min="5633" max="5634" width="2.6640625" style="102" customWidth="1"/>
    <col min="5635" max="5635" width="15.6640625" style="102" customWidth="1"/>
    <col min="5636" max="5641" width="13.109375" style="102" customWidth="1"/>
    <col min="5642" max="5642" width="2.77734375" style="102" customWidth="1"/>
    <col min="5643" max="5643" width="2.21875" style="102" customWidth="1"/>
    <col min="5644" max="5644" width="22.6640625" style="102" customWidth="1"/>
    <col min="5645" max="5888" width="9" style="102"/>
    <col min="5889" max="5890" width="2.6640625" style="102" customWidth="1"/>
    <col min="5891" max="5891" width="15.6640625" style="102" customWidth="1"/>
    <col min="5892" max="5897" width="13.109375" style="102" customWidth="1"/>
    <col min="5898" max="5898" width="2.77734375" style="102" customWidth="1"/>
    <col min="5899" max="5899" width="2.21875" style="102" customWidth="1"/>
    <col min="5900" max="5900" width="22.6640625" style="102" customWidth="1"/>
    <col min="5901" max="6144" width="9" style="102"/>
    <col min="6145" max="6146" width="2.6640625" style="102" customWidth="1"/>
    <col min="6147" max="6147" width="15.6640625" style="102" customWidth="1"/>
    <col min="6148" max="6153" width="13.109375" style="102" customWidth="1"/>
    <col min="6154" max="6154" width="2.77734375" style="102" customWidth="1"/>
    <col min="6155" max="6155" width="2.21875" style="102" customWidth="1"/>
    <col min="6156" max="6156" width="22.6640625" style="102" customWidth="1"/>
    <col min="6157" max="6400" width="9" style="102"/>
    <col min="6401" max="6402" width="2.6640625" style="102" customWidth="1"/>
    <col min="6403" max="6403" width="15.6640625" style="102" customWidth="1"/>
    <col min="6404" max="6409" width="13.109375" style="102" customWidth="1"/>
    <col min="6410" max="6410" width="2.77734375" style="102" customWidth="1"/>
    <col min="6411" max="6411" width="2.21875" style="102" customWidth="1"/>
    <col min="6412" max="6412" width="22.6640625" style="102" customWidth="1"/>
    <col min="6413" max="6656" width="9" style="102"/>
    <col min="6657" max="6658" width="2.6640625" style="102" customWidth="1"/>
    <col min="6659" max="6659" width="15.6640625" style="102" customWidth="1"/>
    <col min="6660" max="6665" width="13.109375" style="102" customWidth="1"/>
    <col min="6666" max="6666" width="2.77734375" style="102" customWidth="1"/>
    <col min="6667" max="6667" width="2.21875" style="102" customWidth="1"/>
    <col min="6668" max="6668" width="22.6640625" style="102" customWidth="1"/>
    <col min="6669" max="6912" width="9" style="102"/>
    <col min="6913" max="6914" width="2.6640625" style="102" customWidth="1"/>
    <col min="6915" max="6915" width="15.6640625" style="102" customWidth="1"/>
    <col min="6916" max="6921" width="13.109375" style="102" customWidth="1"/>
    <col min="6922" max="6922" width="2.77734375" style="102" customWidth="1"/>
    <col min="6923" max="6923" width="2.21875" style="102" customWidth="1"/>
    <col min="6924" max="6924" width="22.6640625" style="102" customWidth="1"/>
    <col min="6925" max="7168" width="9" style="102"/>
    <col min="7169" max="7170" width="2.6640625" style="102" customWidth="1"/>
    <col min="7171" max="7171" width="15.6640625" style="102" customWidth="1"/>
    <col min="7172" max="7177" width="13.109375" style="102" customWidth="1"/>
    <col min="7178" max="7178" width="2.77734375" style="102" customWidth="1"/>
    <col min="7179" max="7179" width="2.21875" style="102" customWidth="1"/>
    <col min="7180" max="7180" width="22.6640625" style="102" customWidth="1"/>
    <col min="7181" max="7424" width="9" style="102"/>
    <col min="7425" max="7426" width="2.6640625" style="102" customWidth="1"/>
    <col min="7427" max="7427" width="15.6640625" style="102" customWidth="1"/>
    <col min="7428" max="7433" width="13.109375" style="102" customWidth="1"/>
    <col min="7434" max="7434" width="2.77734375" style="102" customWidth="1"/>
    <col min="7435" max="7435" width="2.21875" style="102" customWidth="1"/>
    <col min="7436" max="7436" width="22.6640625" style="102" customWidth="1"/>
    <col min="7437" max="7680" width="9" style="102"/>
    <col min="7681" max="7682" width="2.6640625" style="102" customWidth="1"/>
    <col min="7683" max="7683" width="15.6640625" style="102" customWidth="1"/>
    <col min="7684" max="7689" width="13.109375" style="102" customWidth="1"/>
    <col min="7690" max="7690" width="2.77734375" style="102" customWidth="1"/>
    <col min="7691" max="7691" width="2.21875" style="102" customWidth="1"/>
    <col min="7692" max="7692" width="22.6640625" style="102" customWidth="1"/>
    <col min="7693" max="7936" width="9" style="102"/>
    <col min="7937" max="7938" width="2.6640625" style="102" customWidth="1"/>
    <col min="7939" max="7939" width="15.6640625" style="102" customWidth="1"/>
    <col min="7940" max="7945" width="13.109375" style="102" customWidth="1"/>
    <col min="7946" max="7946" width="2.77734375" style="102" customWidth="1"/>
    <col min="7947" max="7947" width="2.21875" style="102" customWidth="1"/>
    <col min="7948" max="7948" width="22.6640625" style="102" customWidth="1"/>
    <col min="7949" max="8192" width="9" style="102"/>
    <col min="8193" max="8194" width="2.6640625" style="102" customWidth="1"/>
    <col min="8195" max="8195" width="15.6640625" style="102" customWidth="1"/>
    <col min="8196" max="8201" width="13.109375" style="102" customWidth="1"/>
    <col min="8202" max="8202" width="2.77734375" style="102" customWidth="1"/>
    <col min="8203" max="8203" width="2.21875" style="102" customWidth="1"/>
    <col min="8204" max="8204" width="22.6640625" style="102" customWidth="1"/>
    <col min="8205" max="8448" width="9" style="102"/>
    <col min="8449" max="8450" width="2.6640625" style="102" customWidth="1"/>
    <col min="8451" max="8451" width="15.6640625" style="102" customWidth="1"/>
    <col min="8452" max="8457" width="13.109375" style="102" customWidth="1"/>
    <col min="8458" max="8458" width="2.77734375" style="102" customWidth="1"/>
    <col min="8459" max="8459" width="2.21875" style="102" customWidth="1"/>
    <col min="8460" max="8460" width="22.6640625" style="102" customWidth="1"/>
    <col min="8461" max="8704" width="9" style="102"/>
    <col min="8705" max="8706" width="2.6640625" style="102" customWidth="1"/>
    <col min="8707" max="8707" width="15.6640625" style="102" customWidth="1"/>
    <col min="8708" max="8713" width="13.109375" style="102" customWidth="1"/>
    <col min="8714" max="8714" width="2.77734375" style="102" customWidth="1"/>
    <col min="8715" max="8715" width="2.21875" style="102" customWidth="1"/>
    <col min="8716" max="8716" width="22.6640625" style="102" customWidth="1"/>
    <col min="8717" max="8960" width="9" style="102"/>
    <col min="8961" max="8962" width="2.6640625" style="102" customWidth="1"/>
    <col min="8963" max="8963" width="15.6640625" style="102" customWidth="1"/>
    <col min="8964" max="8969" width="13.109375" style="102" customWidth="1"/>
    <col min="8970" max="8970" width="2.77734375" style="102" customWidth="1"/>
    <col min="8971" max="8971" width="2.21875" style="102" customWidth="1"/>
    <col min="8972" max="8972" width="22.6640625" style="102" customWidth="1"/>
    <col min="8973" max="9216" width="9" style="102"/>
    <col min="9217" max="9218" width="2.6640625" style="102" customWidth="1"/>
    <col min="9219" max="9219" width="15.6640625" style="102" customWidth="1"/>
    <col min="9220" max="9225" width="13.109375" style="102" customWidth="1"/>
    <col min="9226" max="9226" width="2.77734375" style="102" customWidth="1"/>
    <col min="9227" max="9227" width="2.21875" style="102" customWidth="1"/>
    <col min="9228" max="9228" width="22.6640625" style="102" customWidth="1"/>
    <col min="9229" max="9472" width="9" style="102"/>
    <col min="9473" max="9474" width="2.6640625" style="102" customWidth="1"/>
    <col min="9475" max="9475" width="15.6640625" style="102" customWidth="1"/>
    <col min="9476" max="9481" width="13.109375" style="102" customWidth="1"/>
    <col min="9482" max="9482" width="2.77734375" style="102" customWidth="1"/>
    <col min="9483" max="9483" width="2.21875" style="102" customWidth="1"/>
    <col min="9484" max="9484" width="22.6640625" style="102" customWidth="1"/>
    <col min="9485" max="9728" width="9" style="102"/>
    <col min="9729" max="9730" width="2.6640625" style="102" customWidth="1"/>
    <col min="9731" max="9731" width="15.6640625" style="102" customWidth="1"/>
    <col min="9732" max="9737" width="13.109375" style="102" customWidth="1"/>
    <col min="9738" max="9738" width="2.77734375" style="102" customWidth="1"/>
    <col min="9739" max="9739" width="2.21875" style="102" customWidth="1"/>
    <col min="9740" max="9740" width="22.6640625" style="102" customWidth="1"/>
    <col min="9741" max="9984" width="9" style="102"/>
    <col min="9985" max="9986" width="2.6640625" style="102" customWidth="1"/>
    <col min="9987" max="9987" width="15.6640625" style="102" customWidth="1"/>
    <col min="9988" max="9993" width="13.109375" style="102" customWidth="1"/>
    <col min="9994" max="9994" width="2.77734375" style="102" customWidth="1"/>
    <col min="9995" max="9995" width="2.21875" style="102" customWidth="1"/>
    <col min="9996" max="9996" width="22.6640625" style="102" customWidth="1"/>
    <col min="9997" max="10240" width="9" style="102"/>
    <col min="10241" max="10242" width="2.6640625" style="102" customWidth="1"/>
    <col min="10243" max="10243" width="15.6640625" style="102" customWidth="1"/>
    <col min="10244" max="10249" width="13.109375" style="102" customWidth="1"/>
    <col min="10250" max="10250" width="2.77734375" style="102" customWidth="1"/>
    <col min="10251" max="10251" width="2.21875" style="102" customWidth="1"/>
    <col min="10252" max="10252" width="22.6640625" style="102" customWidth="1"/>
    <col min="10253" max="10496" width="9" style="102"/>
    <col min="10497" max="10498" width="2.6640625" style="102" customWidth="1"/>
    <col min="10499" max="10499" width="15.6640625" style="102" customWidth="1"/>
    <col min="10500" max="10505" width="13.109375" style="102" customWidth="1"/>
    <col min="10506" max="10506" width="2.77734375" style="102" customWidth="1"/>
    <col min="10507" max="10507" width="2.21875" style="102" customWidth="1"/>
    <col min="10508" max="10508" width="22.6640625" style="102" customWidth="1"/>
    <col min="10509" max="10752" width="9" style="102"/>
    <col min="10753" max="10754" width="2.6640625" style="102" customWidth="1"/>
    <col min="10755" max="10755" width="15.6640625" style="102" customWidth="1"/>
    <col min="10756" max="10761" width="13.109375" style="102" customWidth="1"/>
    <col min="10762" max="10762" width="2.77734375" style="102" customWidth="1"/>
    <col min="10763" max="10763" width="2.21875" style="102" customWidth="1"/>
    <col min="10764" max="10764" width="22.6640625" style="102" customWidth="1"/>
    <col min="10765" max="11008" width="9" style="102"/>
    <col min="11009" max="11010" width="2.6640625" style="102" customWidth="1"/>
    <col min="11011" max="11011" width="15.6640625" style="102" customWidth="1"/>
    <col min="11012" max="11017" width="13.109375" style="102" customWidth="1"/>
    <col min="11018" max="11018" width="2.77734375" style="102" customWidth="1"/>
    <col min="11019" max="11019" width="2.21875" style="102" customWidth="1"/>
    <col min="11020" max="11020" width="22.6640625" style="102" customWidth="1"/>
    <col min="11021" max="11264" width="9" style="102"/>
    <col min="11265" max="11266" width="2.6640625" style="102" customWidth="1"/>
    <col min="11267" max="11267" width="15.6640625" style="102" customWidth="1"/>
    <col min="11268" max="11273" width="13.109375" style="102" customWidth="1"/>
    <col min="11274" max="11274" width="2.77734375" style="102" customWidth="1"/>
    <col min="11275" max="11275" width="2.21875" style="102" customWidth="1"/>
    <col min="11276" max="11276" width="22.6640625" style="102" customWidth="1"/>
    <col min="11277" max="11520" width="9" style="102"/>
    <col min="11521" max="11522" width="2.6640625" style="102" customWidth="1"/>
    <col min="11523" max="11523" width="15.6640625" style="102" customWidth="1"/>
    <col min="11524" max="11529" width="13.109375" style="102" customWidth="1"/>
    <col min="11530" max="11530" width="2.77734375" style="102" customWidth="1"/>
    <col min="11531" max="11531" width="2.21875" style="102" customWidth="1"/>
    <col min="11532" max="11532" width="22.6640625" style="102" customWidth="1"/>
    <col min="11533" max="11776" width="9" style="102"/>
    <col min="11777" max="11778" width="2.6640625" style="102" customWidth="1"/>
    <col min="11779" max="11779" width="15.6640625" style="102" customWidth="1"/>
    <col min="11780" max="11785" width="13.109375" style="102" customWidth="1"/>
    <col min="11786" max="11786" width="2.77734375" style="102" customWidth="1"/>
    <col min="11787" max="11787" width="2.21875" style="102" customWidth="1"/>
    <col min="11788" max="11788" width="22.6640625" style="102" customWidth="1"/>
    <col min="11789" max="12032" width="9" style="102"/>
    <col min="12033" max="12034" width="2.6640625" style="102" customWidth="1"/>
    <col min="12035" max="12035" width="15.6640625" style="102" customWidth="1"/>
    <col min="12036" max="12041" width="13.109375" style="102" customWidth="1"/>
    <col min="12042" max="12042" width="2.77734375" style="102" customWidth="1"/>
    <col min="12043" max="12043" width="2.21875" style="102" customWidth="1"/>
    <col min="12044" max="12044" width="22.6640625" style="102" customWidth="1"/>
    <col min="12045" max="12288" width="9" style="102"/>
    <col min="12289" max="12290" width="2.6640625" style="102" customWidth="1"/>
    <col min="12291" max="12291" width="15.6640625" style="102" customWidth="1"/>
    <col min="12292" max="12297" width="13.109375" style="102" customWidth="1"/>
    <col min="12298" max="12298" width="2.77734375" style="102" customWidth="1"/>
    <col min="12299" max="12299" width="2.21875" style="102" customWidth="1"/>
    <col min="12300" max="12300" width="22.6640625" style="102" customWidth="1"/>
    <col min="12301" max="12544" width="9" style="102"/>
    <col min="12545" max="12546" width="2.6640625" style="102" customWidth="1"/>
    <col min="12547" max="12547" width="15.6640625" style="102" customWidth="1"/>
    <col min="12548" max="12553" width="13.109375" style="102" customWidth="1"/>
    <col min="12554" max="12554" width="2.77734375" style="102" customWidth="1"/>
    <col min="12555" max="12555" width="2.21875" style="102" customWidth="1"/>
    <col min="12556" max="12556" width="22.6640625" style="102" customWidth="1"/>
    <col min="12557" max="12800" width="9" style="102"/>
    <col min="12801" max="12802" width="2.6640625" style="102" customWidth="1"/>
    <col min="12803" max="12803" width="15.6640625" style="102" customWidth="1"/>
    <col min="12804" max="12809" width="13.109375" style="102" customWidth="1"/>
    <col min="12810" max="12810" width="2.77734375" style="102" customWidth="1"/>
    <col min="12811" max="12811" width="2.21875" style="102" customWidth="1"/>
    <col min="12812" max="12812" width="22.6640625" style="102" customWidth="1"/>
    <col min="12813" max="13056" width="9" style="102"/>
    <col min="13057" max="13058" width="2.6640625" style="102" customWidth="1"/>
    <col min="13059" max="13059" width="15.6640625" style="102" customWidth="1"/>
    <col min="13060" max="13065" width="13.109375" style="102" customWidth="1"/>
    <col min="13066" max="13066" width="2.77734375" style="102" customWidth="1"/>
    <col min="13067" max="13067" width="2.21875" style="102" customWidth="1"/>
    <col min="13068" max="13068" width="22.6640625" style="102" customWidth="1"/>
    <col min="13069" max="13312" width="9" style="102"/>
    <col min="13313" max="13314" width="2.6640625" style="102" customWidth="1"/>
    <col min="13315" max="13315" width="15.6640625" style="102" customWidth="1"/>
    <col min="13316" max="13321" width="13.109375" style="102" customWidth="1"/>
    <col min="13322" max="13322" width="2.77734375" style="102" customWidth="1"/>
    <col min="13323" max="13323" width="2.21875" style="102" customWidth="1"/>
    <col min="13324" max="13324" width="22.6640625" style="102" customWidth="1"/>
    <col min="13325" max="13568" width="9" style="102"/>
    <col min="13569" max="13570" width="2.6640625" style="102" customWidth="1"/>
    <col min="13571" max="13571" width="15.6640625" style="102" customWidth="1"/>
    <col min="13572" max="13577" width="13.109375" style="102" customWidth="1"/>
    <col min="13578" max="13578" width="2.77734375" style="102" customWidth="1"/>
    <col min="13579" max="13579" width="2.21875" style="102" customWidth="1"/>
    <col min="13580" max="13580" width="22.6640625" style="102" customWidth="1"/>
    <col min="13581" max="13824" width="9" style="102"/>
    <col min="13825" max="13826" width="2.6640625" style="102" customWidth="1"/>
    <col min="13827" max="13827" width="15.6640625" style="102" customWidth="1"/>
    <col min="13828" max="13833" width="13.109375" style="102" customWidth="1"/>
    <col min="13834" max="13834" width="2.77734375" style="102" customWidth="1"/>
    <col min="13835" max="13835" width="2.21875" style="102" customWidth="1"/>
    <col min="13836" max="13836" width="22.6640625" style="102" customWidth="1"/>
    <col min="13837" max="14080" width="9" style="102"/>
    <col min="14081" max="14082" width="2.6640625" style="102" customWidth="1"/>
    <col min="14083" max="14083" width="15.6640625" style="102" customWidth="1"/>
    <col min="14084" max="14089" width="13.109375" style="102" customWidth="1"/>
    <col min="14090" max="14090" width="2.77734375" style="102" customWidth="1"/>
    <col min="14091" max="14091" width="2.21875" style="102" customWidth="1"/>
    <col min="14092" max="14092" width="22.6640625" style="102" customWidth="1"/>
    <col min="14093" max="14336" width="9" style="102"/>
    <col min="14337" max="14338" width="2.6640625" style="102" customWidth="1"/>
    <col min="14339" max="14339" width="15.6640625" style="102" customWidth="1"/>
    <col min="14340" max="14345" width="13.109375" style="102" customWidth="1"/>
    <col min="14346" max="14346" width="2.77734375" style="102" customWidth="1"/>
    <col min="14347" max="14347" width="2.21875" style="102" customWidth="1"/>
    <col min="14348" max="14348" width="22.6640625" style="102" customWidth="1"/>
    <col min="14349" max="14592" width="9" style="102"/>
    <col min="14593" max="14594" width="2.6640625" style="102" customWidth="1"/>
    <col min="14595" max="14595" width="15.6640625" style="102" customWidth="1"/>
    <col min="14596" max="14601" width="13.109375" style="102" customWidth="1"/>
    <col min="14602" max="14602" width="2.77734375" style="102" customWidth="1"/>
    <col min="14603" max="14603" width="2.21875" style="102" customWidth="1"/>
    <col min="14604" max="14604" width="22.6640625" style="102" customWidth="1"/>
    <col min="14605" max="14848" width="9" style="102"/>
    <col min="14849" max="14850" width="2.6640625" style="102" customWidth="1"/>
    <col min="14851" max="14851" width="15.6640625" style="102" customWidth="1"/>
    <col min="14852" max="14857" width="13.109375" style="102" customWidth="1"/>
    <col min="14858" max="14858" width="2.77734375" style="102" customWidth="1"/>
    <col min="14859" max="14859" width="2.21875" style="102" customWidth="1"/>
    <col min="14860" max="14860" width="22.6640625" style="102" customWidth="1"/>
    <col min="14861" max="15104" width="9" style="102"/>
    <col min="15105" max="15106" width="2.6640625" style="102" customWidth="1"/>
    <col min="15107" max="15107" width="15.6640625" style="102" customWidth="1"/>
    <col min="15108" max="15113" width="13.109375" style="102" customWidth="1"/>
    <col min="15114" max="15114" width="2.77734375" style="102" customWidth="1"/>
    <col min="15115" max="15115" width="2.21875" style="102" customWidth="1"/>
    <col min="15116" max="15116" width="22.6640625" style="102" customWidth="1"/>
    <col min="15117" max="15360" width="9" style="102"/>
    <col min="15361" max="15362" width="2.6640625" style="102" customWidth="1"/>
    <col min="15363" max="15363" width="15.6640625" style="102" customWidth="1"/>
    <col min="15364" max="15369" width="13.109375" style="102" customWidth="1"/>
    <col min="15370" max="15370" width="2.77734375" style="102" customWidth="1"/>
    <col min="15371" max="15371" width="2.21875" style="102" customWidth="1"/>
    <col min="15372" max="15372" width="22.6640625" style="102" customWidth="1"/>
    <col min="15373" max="15616" width="9" style="102"/>
    <col min="15617" max="15618" width="2.6640625" style="102" customWidth="1"/>
    <col min="15619" max="15619" width="15.6640625" style="102" customWidth="1"/>
    <col min="15620" max="15625" width="13.109375" style="102" customWidth="1"/>
    <col min="15626" max="15626" width="2.77734375" style="102" customWidth="1"/>
    <col min="15627" max="15627" width="2.21875" style="102" customWidth="1"/>
    <col min="15628" max="15628" width="22.6640625" style="102" customWidth="1"/>
    <col min="15629" max="15872" width="9" style="102"/>
    <col min="15873" max="15874" width="2.6640625" style="102" customWidth="1"/>
    <col min="15875" max="15875" width="15.6640625" style="102" customWidth="1"/>
    <col min="15876" max="15881" width="13.109375" style="102" customWidth="1"/>
    <col min="15882" max="15882" width="2.77734375" style="102" customWidth="1"/>
    <col min="15883" max="15883" width="2.21875" style="102" customWidth="1"/>
    <col min="15884" max="15884" width="22.6640625" style="102" customWidth="1"/>
    <col min="15885" max="16128" width="9" style="102"/>
    <col min="16129" max="16130" width="2.6640625" style="102" customWidth="1"/>
    <col min="16131" max="16131" width="15.6640625" style="102" customWidth="1"/>
    <col min="16132" max="16137" width="13.109375" style="102" customWidth="1"/>
    <col min="16138" max="16138" width="2.77734375" style="102" customWidth="1"/>
    <col min="16139" max="16139" width="2.21875" style="102" customWidth="1"/>
    <col min="16140" max="16140" width="22.6640625" style="102" customWidth="1"/>
    <col min="16141" max="16384" width="9" style="102"/>
  </cols>
  <sheetData>
    <row r="2" spans="2:15" s="101" customFormat="1" ht="21.6">
      <c r="B2" s="99" t="s">
        <v>308</v>
      </c>
      <c r="C2" s="99"/>
      <c r="D2" s="99"/>
      <c r="E2" s="100"/>
      <c r="F2" s="100"/>
      <c r="G2" s="100"/>
      <c r="H2" s="100"/>
      <c r="I2" s="100"/>
      <c r="J2" s="100" t="s">
        <v>288</v>
      </c>
      <c r="K2" s="100" t="s">
        <v>289</v>
      </c>
    </row>
    <row r="3" spans="2:15" ht="13.6" customHeight="1">
      <c r="D3" s="103"/>
    </row>
    <row r="4" spans="2:15" ht="13.6" customHeight="1">
      <c r="D4" s="103"/>
    </row>
    <row r="5" spans="2:15" s="106" customFormat="1" ht="21.8" customHeight="1">
      <c r="B5" s="104" t="s">
        <v>290</v>
      </c>
      <c r="C5" s="104"/>
      <c r="D5" s="105"/>
    </row>
    <row r="6" spans="2:15" s="106" customFormat="1" ht="13.6" customHeight="1" thickBot="1">
      <c r="D6" s="105"/>
    </row>
    <row r="7" spans="2:15" s="106" customFormat="1" ht="13.6" customHeight="1">
      <c r="B7" s="107"/>
      <c r="C7" s="108"/>
      <c r="D7" s="109"/>
      <c r="E7" s="108"/>
      <c r="F7" s="108"/>
      <c r="G7" s="108"/>
      <c r="H7" s="108"/>
      <c r="I7" s="108"/>
      <c r="J7" s="110"/>
    </row>
    <row r="8" spans="2:15" s="106" customFormat="1" ht="13.6" customHeight="1">
      <c r="B8" s="111"/>
      <c r="C8" s="112"/>
      <c r="D8" s="113"/>
      <c r="E8" s="112"/>
      <c r="F8" s="112"/>
      <c r="G8" s="112"/>
      <c r="H8" s="112"/>
      <c r="I8" s="112"/>
      <c r="J8" s="114"/>
    </row>
    <row r="9" spans="2:15" s="106" customFormat="1" ht="20.95" customHeight="1">
      <c r="B9" s="111"/>
      <c r="C9" s="115" t="s">
        <v>291</v>
      </c>
      <c r="D9" s="116">
        <f>使用計画入力リスト!C6</f>
        <v>0</v>
      </c>
      <c r="E9" s="116">
        <f>使用計画入力リスト!D6</f>
        <v>31</v>
      </c>
      <c r="F9" s="116">
        <f>使用計画入力リスト!E6</f>
        <v>62</v>
      </c>
      <c r="G9" s="116">
        <f>使用計画入力リスト!F6</f>
        <v>93</v>
      </c>
      <c r="H9" s="116">
        <f>使用計画入力リスト!G6</f>
        <v>124</v>
      </c>
      <c r="I9" s="116">
        <f>使用計画入力リスト!H6</f>
        <v>155</v>
      </c>
      <c r="J9" s="117"/>
      <c r="K9" s="118"/>
      <c r="L9" s="118"/>
      <c r="M9" s="118"/>
      <c r="N9" s="118"/>
      <c r="O9" s="118"/>
    </row>
    <row r="10" spans="2:15" s="106" customFormat="1" ht="23.6" hidden="1">
      <c r="B10" s="111"/>
      <c r="C10" s="119" t="s">
        <v>292</v>
      </c>
      <c r="D10" s="120">
        <f t="shared" ref="D10:I10" si="0">DAY(EOMONTH(D9,0))</f>
        <v>31</v>
      </c>
      <c r="E10" s="120">
        <f t="shared" si="0"/>
        <v>31</v>
      </c>
      <c r="F10" s="120">
        <f t="shared" si="0"/>
        <v>31</v>
      </c>
      <c r="G10" s="120">
        <f t="shared" si="0"/>
        <v>30</v>
      </c>
      <c r="H10" s="120">
        <f t="shared" si="0"/>
        <v>31</v>
      </c>
      <c r="I10" s="120">
        <f t="shared" si="0"/>
        <v>30</v>
      </c>
      <c r="J10" s="117"/>
      <c r="K10" s="118"/>
      <c r="L10" s="121" t="s">
        <v>293</v>
      </c>
      <c r="M10" s="118"/>
      <c r="N10" s="118"/>
      <c r="O10" s="118"/>
    </row>
    <row r="11" spans="2:15" s="106" customFormat="1" ht="40.6" customHeight="1">
      <c r="B11" s="111"/>
      <c r="C11" s="122" t="s">
        <v>258</v>
      </c>
      <c r="D11" s="123">
        <f>使用計画入力リスト!C7</f>
        <v>0</v>
      </c>
      <c r="E11" s="123">
        <f>使用計画入力リスト!D7</f>
        <v>0</v>
      </c>
      <c r="F11" s="123">
        <f>使用計画入力リスト!E7</f>
        <v>0</v>
      </c>
      <c r="G11" s="123">
        <f>使用計画入力リスト!F7</f>
        <v>0</v>
      </c>
      <c r="H11" s="123">
        <f>使用計画入力リスト!G7</f>
        <v>0</v>
      </c>
      <c r="I11" s="123">
        <f>使用計画入力リスト!H7</f>
        <v>0</v>
      </c>
      <c r="J11" s="114"/>
    </row>
    <row r="12" spans="2:15" s="106" customFormat="1" ht="40.6" customHeight="1">
      <c r="B12" s="111"/>
      <c r="C12" s="122" t="s">
        <v>294</v>
      </c>
      <c r="D12" s="123">
        <f>使用計画入力リスト!C8</f>
        <v>0</v>
      </c>
      <c r="E12" s="123">
        <f>使用計画入力リスト!D8</f>
        <v>0</v>
      </c>
      <c r="F12" s="123">
        <f>使用計画入力リスト!E8</f>
        <v>0</v>
      </c>
      <c r="G12" s="123">
        <f>使用計画入力リスト!F8</f>
        <v>0</v>
      </c>
      <c r="H12" s="123">
        <f>使用計画入力リスト!G8</f>
        <v>0</v>
      </c>
      <c r="I12" s="123">
        <f>使用計画入力リスト!H8</f>
        <v>0</v>
      </c>
      <c r="J12" s="114"/>
    </row>
    <row r="13" spans="2:15" s="106" customFormat="1" ht="40.6" customHeight="1">
      <c r="B13" s="111"/>
      <c r="C13" s="124" t="s">
        <v>295</v>
      </c>
      <c r="D13" s="125" t="e">
        <f t="shared" ref="D13:I13" si="1">ROUND((D12/(D11*D10*24))*100,1)</f>
        <v>#DIV/0!</v>
      </c>
      <c r="E13" s="125" t="e">
        <f t="shared" si="1"/>
        <v>#DIV/0!</v>
      </c>
      <c r="F13" s="125" t="e">
        <f t="shared" si="1"/>
        <v>#DIV/0!</v>
      </c>
      <c r="G13" s="125" t="e">
        <f t="shared" si="1"/>
        <v>#DIV/0!</v>
      </c>
      <c r="H13" s="125" t="e">
        <f t="shared" si="1"/>
        <v>#DIV/0!</v>
      </c>
      <c r="I13" s="125" t="e">
        <f t="shared" si="1"/>
        <v>#DIV/0!</v>
      </c>
      <c r="J13" s="114"/>
      <c r="M13" s="118"/>
    </row>
    <row r="14" spans="2:15" s="106" customFormat="1" ht="14.25" customHeight="1">
      <c r="B14" s="111"/>
      <c r="C14" s="112"/>
      <c r="D14" s="112"/>
      <c r="E14" s="112"/>
      <c r="F14" s="112"/>
      <c r="G14" s="112"/>
      <c r="H14" s="112"/>
      <c r="I14" s="112"/>
      <c r="J14" s="114"/>
    </row>
    <row r="15" spans="2:15" s="106" customFormat="1" ht="20.95" customHeight="1">
      <c r="B15" s="111"/>
      <c r="C15" s="115" t="s">
        <v>291</v>
      </c>
      <c r="D15" s="116">
        <f>使用計画入力リスト!I6</f>
        <v>186</v>
      </c>
      <c r="E15" s="116">
        <f>使用計画入力リスト!J6</f>
        <v>217</v>
      </c>
      <c r="F15" s="116">
        <f>使用計画入力リスト!K6</f>
        <v>248</v>
      </c>
      <c r="G15" s="116">
        <f>使用計画入力リスト!L6</f>
        <v>279</v>
      </c>
      <c r="H15" s="116">
        <f>使用計画入力リスト!M6</f>
        <v>310</v>
      </c>
      <c r="I15" s="116">
        <f>使用計画入力リスト!N6</f>
        <v>341</v>
      </c>
      <c r="J15" s="114"/>
    </row>
    <row r="16" spans="2:15" s="106" customFormat="1" ht="23.6" hidden="1">
      <c r="B16" s="111"/>
      <c r="C16" s="119" t="s">
        <v>292</v>
      </c>
      <c r="D16" s="126">
        <f t="shared" ref="D16:I16" si="2">DAY(EOMONTH(D15,0))</f>
        <v>31</v>
      </c>
      <c r="E16" s="127">
        <f t="shared" si="2"/>
        <v>31</v>
      </c>
      <c r="F16" s="126">
        <f t="shared" si="2"/>
        <v>30</v>
      </c>
      <c r="G16" s="126">
        <f t="shared" si="2"/>
        <v>31</v>
      </c>
      <c r="H16" s="126">
        <f t="shared" si="2"/>
        <v>30</v>
      </c>
      <c r="I16" s="126">
        <f t="shared" si="2"/>
        <v>31</v>
      </c>
      <c r="J16" s="117"/>
      <c r="K16" s="118"/>
      <c r="L16" s="121" t="s">
        <v>293</v>
      </c>
      <c r="M16" s="118"/>
      <c r="N16" s="118"/>
      <c r="O16" s="118"/>
    </row>
    <row r="17" spans="2:10" s="106" customFormat="1" ht="40.6" customHeight="1">
      <c r="B17" s="111"/>
      <c r="C17" s="128" t="s">
        <v>258</v>
      </c>
      <c r="D17" s="123">
        <f>使用計画入力リスト!I7</f>
        <v>0</v>
      </c>
      <c r="E17" s="123">
        <f>使用計画入力リスト!J7</f>
        <v>0</v>
      </c>
      <c r="F17" s="123">
        <f>使用計画入力リスト!K7</f>
        <v>0</v>
      </c>
      <c r="G17" s="123">
        <f>使用計画入力リスト!L7</f>
        <v>0</v>
      </c>
      <c r="H17" s="123">
        <f>使用計画入力リスト!M7</f>
        <v>0</v>
      </c>
      <c r="I17" s="123">
        <f>使用計画入力リスト!N7</f>
        <v>0</v>
      </c>
      <c r="J17" s="114"/>
    </row>
    <row r="18" spans="2:10" s="106" customFormat="1" ht="40.6" customHeight="1">
      <c r="B18" s="111"/>
      <c r="C18" s="128" t="s">
        <v>294</v>
      </c>
      <c r="D18" s="123">
        <f>使用計画入力リスト!I8</f>
        <v>0</v>
      </c>
      <c r="E18" s="123">
        <f>使用計画入力リスト!J8</f>
        <v>0</v>
      </c>
      <c r="F18" s="123">
        <f>使用計画入力リスト!K8</f>
        <v>0</v>
      </c>
      <c r="G18" s="123">
        <f>使用計画入力リスト!L8</f>
        <v>0</v>
      </c>
      <c r="H18" s="123">
        <f>使用計画入力リスト!M8</f>
        <v>0</v>
      </c>
      <c r="I18" s="123">
        <f>使用計画入力リスト!N8</f>
        <v>0</v>
      </c>
      <c r="J18" s="114"/>
    </row>
    <row r="19" spans="2:10" s="106" customFormat="1" ht="40.6" customHeight="1">
      <c r="B19" s="111"/>
      <c r="C19" s="129" t="s">
        <v>295</v>
      </c>
      <c r="D19" s="130" t="e">
        <f t="shared" ref="D19:I19" si="3">ROUND((D18/(D17*D16*24))*100,1)</f>
        <v>#DIV/0!</v>
      </c>
      <c r="E19" s="130" t="e">
        <f t="shared" si="3"/>
        <v>#DIV/0!</v>
      </c>
      <c r="F19" s="130" t="e">
        <f t="shared" si="3"/>
        <v>#DIV/0!</v>
      </c>
      <c r="G19" s="130" t="e">
        <f t="shared" si="3"/>
        <v>#DIV/0!</v>
      </c>
      <c r="H19" s="130" t="e">
        <f t="shared" si="3"/>
        <v>#DIV/0!</v>
      </c>
      <c r="I19" s="130" t="e">
        <f t="shared" si="3"/>
        <v>#DIV/0!</v>
      </c>
      <c r="J19" s="114"/>
    </row>
    <row r="20" spans="2:10" s="106" customFormat="1">
      <c r="B20" s="111"/>
      <c r="C20" s="112"/>
      <c r="D20" s="112"/>
      <c r="E20" s="112"/>
      <c r="F20" s="112"/>
      <c r="G20" s="112"/>
      <c r="H20" s="112"/>
      <c r="I20" s="112"/>
      <c r="J20" s="114"/>
    </row>
    <row r="21" spans="2:10" s="106" customFormat="1">
      <c r="B21" s="111"/>
      <c r="C21" s="112"/>
      <c r="D21" s="112"/>
      <c r="E21" s="112"/>
      <c r="F21" s="112"/>
      <c r="G21" s="112"/>
      <c r="H21" s="112"/>
      <c r="I21" s="112"/>
      <c r="J21" s="114"/>
    </row>
    <row r="22" spans="2:10" s="106" customFormat="1">
      <c r="B22" s="111"/>
      <c r="C22" s="112"/>
      <c r="D22" s="112"/>
      <c r="E22" s="112"/>
      <c r="F22" s="112"/>
      <c r="G22" s="112"/>
      <c r="H22" s="112"/>
      <c r="I22" s="112"/>
      <c r="J22" s="114"/>
    </row>
    <row r="23" spans="2:10" s="106" customFormat="1">
      <c r="B23" s="111"/>
      <c r="C23" s="131" t="str">
        <f>"年間最大需要電力月 ＝"&amp;YEAR(使用計画入力リスト!O11)&amp;"年"&amp;MONTH(使用計画入力リスト!O11)&amp;"月（契約電力と一致する）"</f>
        <v>年間最大需要電力月 ＝1900年1月（契約電力と一致する）</v>
      </c>
      <c r="D23" s="112"/>
      <c r="E23" s="112"/>
      <c r="F23" s="112"/>
      <c r="G23" s="112"/>
      <c r="H23" s="112"/>
      <c r="I23" s="112"/>
      <c r="J23" s="114"/>
    </row>
    <row r="24" spans="2:10" s="106" customFormat="1">
      <c r="B24" s="111"/>
      <c r="C24" s="131"/>
      <c r="D24" s="112"/>
      <c r="E24" s="112"/>
      <c r="F24" s="112"/>
      <c r="G24" s="112"/>
      <c r="H24" s="112"/>
      <c r="I24" s="112"/>
      <c r="J24" s="114"/>
    </row>
    <row r="25" spans="2:10" s="106" customFormat="1">
      <c r="B25" s="111"/>
      <c r="C25" s="112"/>
      <c r="D25" s="112"/>
      <c r="E25" s="112"/>
      <c r="F25" s="112"/>
      <c r="G25" s="112"/>
      <c r="H25" s="112"/>
      <c r="I25" s="112"/>
      <c r="J25" s="114"/>
    </row>
    <row r="26" spans="2:10" s="106" customFormat="1">
      <c r="B26" s="111"/>
      <c r="C26" s="131" t="s">
        <v>296</v>
      </c>
      <c r="D26" s="112"/>
      <c r="E26" s="112"/>
      <c r="F26" s="112"/>
      <c r="G26" s="112"/>
      <c r="H26" s="112"/>
      <c r="I26" s="112"/>
      <c r="J26" s="114"/>
    </row>
    <row r="27" spans="2:10" s="106" customFormat="1">
      <c r="B27" s="111"/>
      <c r="C27" s="112"/>
      <c r="D27" s="112"/>
      <c r="E27" s="112"/>
      <c r="F27" s="112"/>
      <c r="G27" s="112"/>
      <c r="H27" s="112"/>
      <c r="I27" s="112"/>
      <c r="J27" s="114"/>
    </row>
    <row r="28" spans="2:10" s="106" customFormat="1">
      <c r="B28" s="111"/>
      <c r="C28" s="132" t="s">
        <v>297</v>
      </c>
      <c r="D28" s="112"/>
      <c r="E28" s="112"/>
      <c r="F28" s="112"/>
      <c r="G28" s="112"/>
      <c r="H28" s="112"/>
      <c r="I28" s="112"/>
      <c r="J28" s="114"/>
    </row>
    <row r="29" spans="2:10" s="106" customFormat="1">
      <c r="B29" s="111"/>
      <c r="C29" s="132"/>
      <c r="D29" s="112"/>
      <c r="E29" s="112"/>
      <c r="F29" s="112"/>
      <c r="G29" s="112"/>
      <c r="H29" s="112"/>
      <c r="I29" s="112"/>
      <c r="J29" s="114"/>
    </row>
    <row r="30" spans="2:10" s="106" customFormat="1">
      <c r="B30" s="111"/>
      <c r="C30" s="112"/>
      <c r="D30" s="112"/>
      <c r="E30" s="112"/>
      <c r="F30" s="112"/>
      <c r="G30" s="112"/>
      <c r="H30" s="112"/>
      <c r="I30" s="112"/>
      <c r="J30" s="114"/>
    </row>
    <row r="31" spans="2:10" s="106" customFormat="1">
      <c r="B31" s="111"/>
      <c r="C31" s="112"/>
      <c r="D31" s="112"/>
      <c r="E31" s="112"/>
      <c r="F31" s="112"/>
      <c r="G31" s="112"/>
      <c r="H31" s="112"/>
      <c r="I31" s="112"/>
      <c r="J31" s="114"/>
    </row>
    <row r="32" spans="2:10" s="106" customFormat="1">
      <c r="B32" s="111"/>
      <c r="C32" s="112"/>
      <c r="D32" s="112"/>
      <c r="E32" s="112"/>
      <c r="F32" s="112"/>
      <c r="G32" s="112"/>
      <c r="H32" s="112"/>
      <c r="I32" s="112"/>
      <c r="J32" s="114"/>
    </row>
    <row r="33" spans="2:10" s="106" customFormat="1">
      <c r="B33" s="111"/>
      <c r="C33" s="112"/>
      <c r="D33" s="112"/>
      <c r="E33" s="112"/>
      <c r="F33" s="112"/>
      <c r="G33" s="112"/>
      <c r="H33" s="112"/>
      <c r="I33" s="112"/>
      <c r="J33" s="114"/>
    </row>
    <row r="34" spans="2:10" s="106" customFormat="1" ht="13.75" thickBot="1">
      <c r="B34" s="133"/>
      <c r="C34" s="134"/>
      <c r="D34" s="134"/>
      <c r="E34" s="134"/>
      <c r="F34" s="134"/>
      <c r="G34" s="134"/>
      <c r="H34" s="134"/>
      <c r="I34" s="134"/>
      <c r="J34" s="135"/>
    </row>
  </sheetData>
  <phoneticPr fontId="2"/>
  <printOptions gridLinesSet="0"/>
  <pageMargins left="0.48" right="0.32" top="0.83"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S65"/>
  <sheetViews>
    <sheetView showGridLines="0" workbookViewId="0">
      <selection activeCell="B4" sqref="B4"/>
    </sheetView>
  </sheetViews>
  <sheetFormatPr defaultColWidth="9" defaultRowHeight="13.1"/>
  <cols>
    <col min="1" max="26" width="4.6640625" style="102" customWidth="1"/>
    <col min="27" max="256" width="9" style="102"/>
    <col min="257" max="282" width="4.6640625" style="102" customWidth="1"/>
    <col min="283" max="512" width="9" style="102"/>
    <col min="513" max="538" width="4.6640625" style="102" customWidth="1"/>
    <col min="539" max="768" width="9" style="102"/>
    <col min="769" max="794" width="4.6640625" style="102" customWidth="1"/>
    <col min="795" max="1024" width="9" style="102"/>
    <col min="1025" max="1050" width="4.6640625" style="102" customWidth="1"/>
    <col min="1051" max="1280" width="9" style="102"/>
    <col min="1281" max="1306" width="4.6640625" style="102" customWidth="1"/>
    <col min="1307" max="1536" width="9" style="102"/>
    <col min="1537" max="1562" width="4.6640625" style="102" customWidth="1"/>
    <col min="1563" max="1792" width="9" style="102"/>
    <col min="1793" max="1818" width="4.6640625" style="102" customWidth="1"/>
    <col min="1819" max="2048" width="9" style="102"/>
    <col min="2049" max="2074" width="4.6640625" style="102" customWidth="1"/>
    <col min="2075" max="2304" width="9" style="102"/>
    <col min="2305" max="2330" width="4.6640625" style="102" customWidth="1"/>
    <col min="2331" max="2560" width="9" style="102"/>
    <col min="2561" max="2586" width="4.6640625" style="102" customWidth="1"/>
    <col min="2587" max="2816" width="9" style="102"/>
    <col min="2817" max="2842" width="4.6640625" style="102" customWidth="1"/>
    <col min="2843" max="3072" width="9" style="102"/>
    <col min="3073" max="3098" width="4.6640625" style="102" customWidth="1"/>
    <col min="3099" max="3328" width="9" style="102"/>
    <col min="3329" max="3354" width="4.6640625" style="102" customWidth="1"/>
    <col min="3355" max="3584" width="9" style="102"/>
    <col min="3585" max="3610" width="4.6640625" style="102" customWidth="1"/>
    <col min="3611" max="3840" width="9" style="102"/>
    <col min="3841" max="3866" width="4.6640625" style="102" customWidth="1"/>
    <col min="3867" max="4096" width="9" style="102"/>
    <col min="4097" max="4122" width="4.6640625" style="102" customWidth="1"/>
    <col min="4123" max="4352" width="9" style="102"/>
    <col min="4353" max="4378" width="4.6640625" style="102" customWidth="1"/>
    <col min="4379" max="4608" width="9" style="102"/>
    <col min="4609" max="4634" width="4.6640625" style="102" customWidth="1"/>
    <col min="4635" max="4864" width="9" style="102"/>
    <col min="4865" max="4890" width="4.6640625" style="102" customWidth="1"/>
    <col min="4891" max="5120" width="9" style="102"/>
    <col min="5121" max="5146" width="4.6640625" style="102" customWidth="1"/>
    <col min="5147" max="5376" width="9" style="102"/>
    <col min="5377" max="5402" width="4.6640625" style="102" customWidth="1"/>
    <col min="5403" max="5632" width="9" style="102"/>
    <col min="5633" max="5658" width="4.6640625" style="102" customWidth="1"/>
    <col min="5659" max="5888" width="9" style="102"/>
    <col min="5889" max="5914" width="4.6640625" style="102" customWidth="1"/>
    <col min="5915" max="6144" width="9" style="102"/>
    <col min="6145" max="6170" width="4.6640625" style="102" customWidth="1"/>
    <col min="6171" max="6400" width="9" style="102"/>
    <col min="6401" max="6426" width="4.6640625" style="102" customWidth="1"/>
    <col min="6427" max="6656" width="9" style="102"/>
    <col min="6657" max="6682" width="4.6640625" style="102" customWidth="1"/>
    <col min="6683" max="6912" width="9" style="102"/>
    <col min="6913" max="6938" width="4.6640625" style="102" customWidth="1"/>
    <col min="6939" max="7168" width="9" style="102"/>
    <col min="7169" max="7194" width="4.6640625" style="102" customWidth="1"/>
    <col min="7195" max="7424" width="9" style="102"/>
    <col min="7425" max="7450" width="4.6640625" style="102" customWidth="1"/>
    <col min="7451" max="7680" width="9" style="102"/>
    <col min="7681" max="7706" width="4.6640625" style="102" customWidth="1"/>
    <col min="7707" max="7936" width="9" style="102"/>
    <col min="7937" max="7962" width="4.6640625" style="102" customWidth="1"/>
    <col min="7963" max="8192" width="9" style="102"/>
    <col min="8193" max="8218" width="4.6640625" style="102" customWidth="1"/>
    <col min="8219" max="8448" width="9" style="102"/>
    <col min="8449" max="8474" width="4.6640625" style="102" customWidth="1"/>
    <col min="8475" max="8704" width="9" style="102"/>
    <col min="8705" max="8730" width="4.6640625" style="102" customWidth="1"/>
    <col min="8731" max="8960" width="9" style="102"/>
    <col min="8961" max="8986" width="4.6640625" style="102" customWidth="1"/>
    <col min="8987" max="9216" width="9" style="102"/>
    <col min="9217" max="9242" width="4.6640625" style="102" customWidth="1"/>
    <col min="9243" max="9472" width="9" style="102"/>
    <col min="9473" max="9498" width="4.6640625" style="102" customWidth="1"/>
    <col min="9499" max="9728" width="9" style="102"/>
    <col min="9729" max="9754" width="4.6640625" style="102" customWidth="1"/>
    <col min="9755" max="9984" width="9" style="102"/>
    <col min="9985" max="10010" width="4.6640625" style="102" customWidth="1"/>
    <col min="10011" max="10240" width="9" style="102"/>
    <col min="10241" max="10266" width="4.6640625" style="102" customWidth="1"/>
    <col min="10267" max="10496" width="9" style="102"/>
    <col min="10497" max="10522" width="4.6640625" style="102" customWidth="1"/>
    <col min="10523" max="10752" width="9" style="102"/>
    <col min="10753" max="10778" width="4.6640625" style="102" customWidth="1"/>
    <col min="10779" max="11008" width="9" style="102"/>
    <col min="11009" max="11034" width="4.6640625" style="102" customWidth="1"/>
    <col min="11035" max="11264" width="9" style="102"/>
    <col min="11265" max="11290" width="4.6640625" style="102" customWidth="1"/>
    <col min="11291" max="11520" width="9" style="102"/>
    <col min="11521" max="11546" width="4.6640625" style="102" customWidth="1"/>
    <col min="11547" max="11776" width="9" style="102"/>
    <col min="11777" max="11802" width="4.6640625" style="102" customWidth="1"/>
    <col min="11803" max="12032" width="9" style="102"/>
    <col min="12033" max="12058" width="4.6640625" style="102" customWidth="1"/>
    <col min="12059" max="12288" width="9" style="102"/>
    <col min="12289" max="12314" width="4.6640625" style="102" customWidth="1"/>
    <col min="12315" max="12544" width="9" style="102"/>
    <col min="12545" max="12570" width="4.6640625" style="102" customWidth="1"/>
    <col min="12571" max="12800" width="9" style="102"/>
    <col min="12801" max="12826" width="4.6640625" style="102" customWidth="1"/>
    <col min="12827" max="13056" width="9" style="102"/>
    <col min="13057" max="13082" width="4.6640625" style="102" customWidth="1"/>
    <col min="13083" max="13312" width="9" style="102"/>
    <col min="13313" max="13338" width="4.6640625" style="102" customWidth="1"/>
    <col min="13339" max="13568" width="9" style="102"/>
    <col min="13569" max="13594" width="4.6640625" style="102" customWidth="1"/>
    <col min="13595" max="13824" width="9" style="102"/>
    <col min="13825" max="13850" width="4.6640625" style="102" customWidth="1"/>
    <col min="13851" max="14080" width="9" style="102"/>
    <col min="14081" max="14106" width="4.6640625" style="102" customWidth="1"/>
    <col min="14107" max="14336" width="9" style="102"/>
    <col min="14337" max="14362" width="4.6640625" style="102" customWidth="1"/>
    <col min="14363" max="14592" width="9" style="102"/>
    <col min="14593" max="14618" width="4.6640625" style="102" customWidth="1"/>
    <col min="14619" max="14848" width="9" style="102"/>
    <col min="14849" max="14874" width="4.6640625" style="102" customWidth="1"/>
    <col min="14875" max="15104" width="9" style="102"/>
    <col min="15105" max="15130" width="4.6640625" style="102" customWidth="1"/>
    <col min="15131" max="15360" width="9" style="102"/>
    <col min="15361" max="15386" width="4.6640625" style="102" customWidth="1"/>
    <col min="15387" max="15616" width="9" style="102"/>
    <col min="15617" max="15642" width="4.6640625" style="102" customWidth="1"/>
    <col min="15643" max="15872" width="9" style="102"/>
    <col min="15873" max="15898" width="4.6640625" style="102" customWidth="1"/>
    <col min="15899" max="16128" width="9" style="102"/>
    <col min="16129" max="16154" width="4.6640625" style="102" customWidth="1"/>
    <col min="16155" max="16384" width="9" style="102"/>
  </cols>
  <sheetData>
    <row r="1" spans="2:19" ht="13.6" customHeight="1"/>
    <row r="2" spans="2:19" ht="13.6" customHeight="1">
      <c r="B2" s="363" t="s">
        <v>309</v>
      </c>
      <c r="C2" s="363"/>
      <c r="D2" s="363"/>
      <c r="E2" s="363"/>
      <c r="F2" s="363"/>
      <c r="G2" s="363"/>
      <c r="H2" s="363"/>
      <c r="I2" s="363"/>
      <c r="J2" s="363"/>
      <c r="K2" s="363"/>
      <c r="L2" s="363"/>
      <c r="M2" s="363"/>
      <c r="N2" s="363"/>
      <c r="O2" s="363"/>
      <c r="P2" s="363"/>
      <c r="Q2" s="363"/>
      <c r="R2" s="363"/>
      <c r="S2" s="363"/>
    </row>
    <row r="3" spans="2:19" ht="13.6" customHeight="1">
      <c r="B3" s="363"/>
      <c r="C3" s="363"/>
      <c r="D3" s="363"/>
      <c r="E3" s="363"/>
      <c r="F3" s="363"/>
      <c r="G3" s="363"/>
      <c r="H3" s="363"/>
      <c r="I3" s="363"/>
      <c r="J3" s="363"/>
      <c r="K3" s="363"/>
      <c r="L3" s="363"/>
      <c r="M3" s="363"/>
      <c r="N3" s="363"/>
      <c r="O3" s="363"/>
      <c r="P3" s="363"/>
      <c r="Q3" s="363"/>
      <c r="R3" s="363"/>
      <c r="S3" s="363"/>
    </row>
    <row r="4" spans="2:19" ht="13.6" customHeight="1"/>
    <row r="5" spans="2:19" ht="13.6" customHeight="1"/>
    <row r="6" spans="2:19" ht="13.6" customHeight="1"/>
    <row r="7" spans="2:19" ht="13.6" customHeight="1"/>
    <row r="8" spans="2:19" ht="13.6" customHeight="1"/>
    <row r="9" spans="2:19" ht="13.6" customHeight="1"/>
    <row r="10" spans="2:19" ht="13.6" customHeight="1"/>
    <row r="11" spans="2:19" ht="13.6" customHeight="1"/>
    <row r="12" spans="2:19" ht="13.6" customHeight="1"/>
    <row r="13" spans="2:19" ht="13.6" customHeight="1"/>
    <row r="14" spans="2:19" ht="13.6" customHeight="1"/>
    <row r="15" spans="2:19" ht="13.6" customHeight="1"/>
    <row r="16" spans="2:19" ht="13.6" customHeight="1"/>
    <row r="17" ht="13.6" customHeight="1"/>
    <row r="18" ht="13.6" customHeight="1"/>
    <row r="19" ht="13.6" customHeight="1"/>
    <row r="20" ht="13.6" customHeight="1"/>
    <row r="21" ht="13.6" customHeight="1"/>
    <row r="22" ht="13.6" customHeight="1"/>
    <row r="23" ht="13.6" customHeight="1"/>
    <row r="24" ht="13.6" customHeight="1"/>
    <row r="25" ht="13.6" customHeight="1"/>
    <row r="26" ht="13.6" customHeight="1"/>
    <row r="27" ht="13.6" customHeight="1"/>
    <row r="28" ht="13.6" customHeight="1"/>
    <row r="29" ht="13.6" customHeight="1"/>
    <row r="30" ht="13.6" customHeight="1"/>
    <row r="31" ht="13.6" customHeight="1"/>
    <row r="32" ht="13.6" customHeight="1"/>
    <row r="33" ht="13.6" customHeight="1"/>
    <row r="34" ht="13.6" customHeight="1"/>
    <row r="35" ht="13.6" customHeight="1"/>
    <row r="36" ht="13.6" customHeight="1"/>
    <row r="37" ht="13.6" customHeight="1"/>
    <row r="38" ht="13.6" customHeight="1"/>
    <row r="39" ht="13.6" customHeight="1"/>
    <row r="40" ht="13.6" customHeight="1"/>
    <row r="41" ht="13.6" customHeight="1"/>
    <row r="42" ht="13.6" customHeight="1"/>
    <row r="43" ht="13.6" customHeight="1"/>
    <row r="44" ht="13.6" customHeight="1"/>
    <row r="45" ht="13.6" customHeight="1"/>
    <row r="46" ht="13.6" customHeight="1"/>
    <row r="47" ht="13.6" customHeight="1"/>
    <row r="48" ht="13.6" customHeight="1"/>
    <row r="49" ht="13.6" customHeight="1"/>
    <row r="50" ht="13.6" customHeight="1"/>
    <row r="51" ht="13.6" customHeight="1"/>
    <row r="52" ht="13.6" customHeight="1"/>
    <row r="53" ht="13.6" customHeight="1"/>
    <row r="54" ht="13.6" customHeight="1"/>
    <row r="55" ht="13.6" customHeight="1"/>
    <row r="56" ht="13.6" customHeight="1"/>
    <row r="57" ht="13.6" customHeight="1"/>
    <row r="58" ht="13.6" customHeight="1"/>
    <row r="59" ht="13.6" customHeight="1"/>
    <row r="60" ht="13.6" customHeight="1"/>
    <row r="61" ht="13.6" customHeight="1"/>
    <row r="62" ht="13.6" customHeight="1"/>
    <row r="63" ht="13.6" customHeight="1"/>
    <row r="64" ht="13.6" customHeight="1"/>
    <row r="65" ht="13.6" customHeight="1"/>
  </sheetData>
  <mergeCells count="1">
    <mergeCell ref="B2:S3"/>
  </mergeCells>
  <phoneticPr fontId="2"/>
  <printOptions gridLinesSet="0"/>
  <pageMargins left="0.56999999999999995" right="0.34" top="0.76" bottom="0.82" header="0.5" footer="0.5"/>
  <pageSetup paperSize="9" orientation="portrait"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S60"/>
  <sheetViews>
    <sheetView showGridLines="0" zoomScaleNormal="100" workbookViewId="0">
      <selection activeCell="B4" sqref="B4"/>
    </sheetView>
  </sheetViews>
  <sheetFormatPr defaultColWidth="9" defaultRowHeight="13.1"/>
  <cols>
    <col min="1" max="33" width="4.6640625" style="102" customWidth="1"/>
    <col min="34" max="256" width="9" style="102"/>
    <col min="257" max="289" width="4.6640625" style="102" customWidth="1"/>
    <col min="290" max="512" width="9" style="102"/>
    <col min="513" max="545" width="4.6640625" style="102" customWidth="1"/>
    <col min="546" max="768" width="9" style="102"/>
    <col min="769" max="801" width="4.6640625" style="102" customWidth="1"/>
    <col min="802" max="1024" width="9" style="102"/>
    <col min="1025" max="1057" width="4.6640625" style="102" customWidth="1"/>
    <col min="1058" max="1280" width="9" style="102"/>
    <col min="1281" max="1313" width="4.6640625" style="102" customWidth="1"/>
    <col min="1314" max="1536" width="9" style="102"/>
    <col min="1537" max="1569" width="4.6640625" style="102" customWidth="1"/>
    <col min="1570" max="1792" width="9" style="102"/>
    <col min="1793" max="1825" width="4.6640625" style="102" customWidth="1"/>
    <col min="1826" max="2048" width="9" style="102"/>
    <col min="2049" max="2081" width="4.6640625" style="102" customWidth="1"/>
    <col min="2082" max="2304" width="9" style="102"/>
    <col min="2305" max="2337" width="4.6640625" style="102" customWidth="1"/>
    <col min="2338" max="2560" width="9" style="102"/>
    <col min="2561" max="2593" width="4.6640625" style="102" customWidth="1"/>
    <col min="2594" max="2816" width="9" style="102"/>
    <col min="2817" max="2849" width="4.6640625" style="102" customWidth="1"/>
    <col min="2850" max="3072" width="9" style="102"/>
    <col min="3073" max="3105" width="4.6640625" style="102" customWidth="1"/>
    <col min="3106" max="3328" width="9" style="102"/>
    <col min="3329" max="3361" width="4.6640625" style="102" customWidth="1"/>
    <col min="3362" max="3584" width="9" style="102"/>
    <col min="3585" max="3617" width="4.6640625" style="102" customWidth="1"/>
    <col min="3618" max="3840" width="9" style="102"/>
    <col min="3841" max="3873" width="4.6640625" style="102" customWidth="1"/>
    <col min="3874" max="4096" width="9" style="102"/>
    <col min="4097" max="4129" width="4.6640625" style="102" customWidth="1"/>
    <col min="4130" max="4352" width="9" style="102"/>
    <col min="4353" max="4385" width="4.6640625" style="102" customWidth="1"/>
    <col min="4386" max="4608" width="9" style="102"/>
    <col min="4609" max="4641" width="4.6640625" style="102" customWidth="1"/>
    <col min="4642" max="4864" width="9" style="102"/>
    <col min="4865" max="4897" width="4.6640625" style="102" customWidth="1"/>
    <col min="4898" max="5120" width="9" style="102"/>
    <col min="5121" max="5153" width="4.6640625" style="102" customWidth="1"/>
    <col min="5154" max="5376" width="9" style="102"/>
    <col min="5377" max="5409" width="4.6640625" style="102" customWidth="1"/>
    <col min="5410" max="5632" width="9" style="102"/>
    <col min="5633" max="5665" width="4.6640625" style="102" customWidth="1"/>
    <col min="5666" max="5888" width="9" style="102"/>
    <col min="5889" max="5921" width="4.6640625" style="102" customWidth="1"/>
    <col min="5922" max="6144" width="9" style="102"/>
    <col min="6145" max="6177" width="4.6640625" style="102" customWidth="1"/>
    <col min="6178" max="6400" width="9" style="102"/>
    <col min="6401" max="6433" width="4.6640625" style="102" customWidth="1"/>
    <col min="6434" max="6656" width="9" style="102"/>
    <col min="6657" max="6689" width="4.6640625" style="102" customWidth="1"/>
    <col min="6690" max="6912" width="9" style="102"/>
    <col min="6913" max="6945" width="4.6640625" style="102" customWidth="1"/>
    <col min="6946" max="7168" width="9" style="102"/>
    <col min="7169" max="7201" width="4.6640625" style="102" customWidth="1"/>
    <col min="7202" max="7424" width="9" style="102"/>
    <col min="7425" max="7457" width="4.6640625" style="102" customWidth="1"/>
    <col min="7458" max="7680" width="9" style="102"/>
    <col min="7681" max="7713" width="4.6640625" style="102" customWidth="1"/>
    <col min="7714" max="7936" width="9" style="102"/>
    <col min="7937" max="7969" width="4.6640625" style="102" customWidth="1"/>
    <col min="7970" max="8192" width="9" style="102"/>
    <col min="8193" max="8225" width="4.6640625" style="102" customWidth="1"/>
    <col min="8226" max="8448" width="9" style="102"/>
    <col min="8449" max="8481" width="4.6640625" style="102" customWidth="1"/>
    <col min="8482" max="8704" width="9" style="102"/>
    <col min="8705" max="8737" width="4.6640625" style="102" customWidth="1"/>
    <col min="8738" max="8960" width="9" style="102"/>
    <col min="8961" max="8993" width="4.6640625" style="102" customWidth="1"/>
    <col min="8994" max="9216" width="9" style="102"/>
    <col min="9217" max="9249" width="4.6640625" style="102" customWidth="1"/>
    <col min="9250" max="9472" width="9" style="102"/>
    <col min="9473" max="9505" width="4.6640625" style="102" customWidth="1"/>
    <col min="9506" max="9728" width="9" style="102"/>
    <col min="9729" max="9761" width="4.6640625" style="102" customWidth="1"/>
    <col min="9762" max="9984" width="9" style="102"/>
    <col min="9985" max="10017" width="4.6640625" style="102" customWidth="1"/>
    <col min="10018" max="10240" width="9" style="102"/>
    <col min="10241" max="10273" width="4.6640625" style="102" customWidth="1"/>
    <col min="10274" max="10496" width="9" style="102"/>
    <col min="10497" max="10529" width="4.6640625" style="102" customWidth="1"/>
    <col min="10530" max="10752" width="9" style="102"/>
    <col min="10753" max="10785" width="4.6640625" style="102" customWidth="1"/>
    <col min="10786" max="11008" width="9" style="102"/>
    <col min="11009" max="11041" width="4.6640625" style="102" customWidth="1"/>
    <col min="11042" max="11264" width="9" style="102"/>
    <col min="11265" max="11297" width="4.6640625" style="102" customWidth="1"/>
    <col min="11298" max="11520" width="9" style="102"/>
    <col min="11521" max="11553" width="4.6640625" style="102" customWidth="1"/>
    <col min="11554" max="11776" width="9" style="102"/>
    <col min="11777" max="11809" width="4.6640625" style="102" customWidth="1"/>
    <col min="11810" max="12032" width="9" style="102"/>
    <col min="12033" max="12065" width="4.6640625" style="102" customWidth="1"/>
    <col min="12066" max="12288" width="9" style="102"/>
    <col min="12289" max="12321" width="4.6640625" style="102" customWidth="1"/>
    <col min="12322" max="12544" width="9" style="102"/>
    <col min="12545" max="12577" width="4.6640625" style="102" customWidth="1"/>
    <col min="12578" max="12800" width="9" style="102"/>
    <col min="12801" max="12833" width="4.6640625" style="102" customWidth="1"/>
    <col min="12834" max="13056" width="9" style="102"/>
    <col min="13057" max="13089" width="4.6640625" style="102" customWidth="1"/>
    <col min="13090" max="13312" width="9" style="102"/>
    <col min="13313" max="13345" width="4.6640625" style="102" customWidth="1"/>
    <col min="13346" max="13568" width="9" style="102"/>
    <col min="13569" max="13601" width="4.6640625" style="102" customWidth="1"/>
    <col min="13602" max="13824" width="9" style="102"/>
    <col min="13825" max="13857" width="4.6640625" style="102" customWidth="1"/>
    <col min="13858" max="14080" width="9" style="102"/>
    <col min="14081" max="14113" width="4.6640625" style="102" customWidth="1"/>
    <col min="14114" max="14336" width="9" style="102"/>
    <col min="14337" max="14369" width="4.6640625" style="102" customWidth="1"/>
    <col min="14370" max="14592" width="9" style="102"/>
    <col min="14593" max="14625" width="4.6640625" style="102" customWidth="1"/>
    <col min="14626" max="14848" width="9" style="102"/>
    <col min="14849" max="14881" width="4.6640625" style="102" customWidth="1"/>
    <col min="14882" max="15104" width="9" style="102"/>
    <col min="15105" max="15137" width="4.6640625" style="102" customWidth="1"/>
    <col min="15138" max="15360" width="9" style="102"/>
    <col min="15361" max="15393" width="4.6640625" style="102" customWidth="1"/>
    <col min="15394" max="15616" width="9" style="102"/>
    <col min="15617" max="15649" width="4.6640625" style="102" customWidth="1"/>
    <col min="15650" max="15872" width="9" style="102"/>
    <col min="15873" max="15905" width="4.6640625" style="102" customWidth="1"/>
    <col min="15906" max="16128" width="9" style="102"/>
    <col min="16129" max="16161" width="4.6640625" style="102" customWidth="1"/>
    <col min="16162" max="16384" width="9" style="102"/>
  </cols>
  <sheetData>
    <row r="1" spans="2:19" ht="13.6" customHeight="1"/>
    <row r="2" spans="2:19" ht="13.6" customHeight="1">
      <c r="B2" s="363" t="s">
        <v>310</v>
      </c>
      <c r="C2" s="363"/>
      <c r="D2" s="363"/>
      <c r="E2" s="363"/>
      <c r="F2" s="363"/>
      <c r="G2" s="363"/>
      <c r="H2" s="363"/>
      <c r="I2" s="363"/>
      <c r="J2" s="363"/>
      <c r="K2" s="363"/>
      <c r="L2" s="363"/>
      <c r="M2" s="363"/>
      <c r="N2" s="363"/>
      <c r="O2" s="363"/>
      <c r="P2" s="363"/>
      <c r="Q2" s="363"/>
      <c r="R2" s="363"/>
      <c r="S2" s="363"/>
    </row>
    <row r="3" spans="2:19" ht="13.6" customHeight="1">
      <c r="B3" s="363"/>
      <c r="C3" s="363"/>
      <c r="D3" s="363"/>
      <c r="E3" s="363"/>
      <c r="F3" s="363"/>
      <c r="G3" s="363"/>
      <c r="H3" s="363"/>
      <c r="I3" s="363"/>
      <c r="J3" s="363"/>
      <c r="K3" s="363"/>
      <c r="L3" s="363"/>
      <c r="M3" s="363"/>
      <c r="N3" s="363"/>
      <c r="O3" s="363"/>
      <c r="P3" s="363"/>
      <c r="Q3" s="363"/>
      <c r="R3" s="363"/>
      <c r="S3" s="363"/>
    </row>
    <row r="4" spans="2:19" ht="13.6" customHeight="1"/>
    <row r="5" spans="2:19" ht="13.6" customHeight="1"/>
    <row r="6" spans="2:19" ht="13.6" customHeight="1"/>
    <row r="7" spans="2:19" ht="13.6" customHeight="1">
      <c r="B7" s="136"/>
      <c r="C7" s="137"/>
      <c r="F7" s="137"/>
      <c r="G7" s="137"/>
      <c r="H7" s="137"/>
      <c r="I7" s="137"/>
      <c r="J7" s="137"/>
      <c r="K7" s="137"/>
      <c r="L7" s="137"/>
      <c r="M7" s="138"/>
    </row>
    <row r="8" spans="2:19" ht="13.6" customHeight="1"/>
    <row r="9" spans="2:19" ht="13.6" customHeight="1"/>
    <row r="10" spans="2:19" ht="13.6" customHeight="1"/>
    <row r="11" spans="2:19" ht="13.6" customHeight="1"/>
    <row r="12" spans="2:19" ht="13.6" customHeight="1"/>
    <row r="13" spans="2:19" ht="13.6" customHeight="1"/>
    <row r="14" spans="2:19" ht="13.6" customHeight="1"/>
    <row r="15" spans="2:19" ht="13.6" customHeight="1"/>
    <row r="16" spans="2:19" ht="13.6" customHeight="1"/>
    <row r="17" ht="13.6" customHeight="1"/>
    <row r="18" ht="13.6" customHeight="1"/>
    <row r="19" ht="13.6" customHeight="1"/>
    <row r="20" ht="13.6" customHeight="1"/>
    <row r="21" ht="13.6" customHeight="1"/>
    <row r="22" ht="13.6" customHeight="1"/>
    <row r="23" ht="13.6" customHeight="1"/>
    <row r="24" ht="13.6" customHeight="1"/>
    <row r="25" ht="13.6" customHeight="1"/>
    <row r="26" ht="13.6" customHeight="1"/>
    <row r="27" ht="13.6" customHeight="1"/>
    <row r="28" ht="13.6" customHeight="1"/>
    <row r="29" ht="13.6" customHeight="1"/>
    <row r="30" ht="13.6" customHeight="1"/>
    <row r="31" ht="13.6" customHeight="1"/>
    <row r="32" ht="13.6" customHeight="1"/>
    <row r="33" ht="13.6" customHeight="1"/>
    <row r="34" ht="13.6" customHeight="1"/>
    <row r="35" ht="13.6" customHeight="1"/>
    <row r="36" ht="13.6" customHeight="1"/>
    <row r="37" ht="13.6" customHeight="1"/>
    <row r="38" ht="13.6" customHeight="1"/>
    <row r="39" ht="13.6" customHeight="1"/>
    <row r="40" ht="13.6" customHeight="1"/>
    <row r="41" ht="13.6" customHeight="1"/>
    <row r="42" ht="13.6" customHeight="1"/>
    <row r="43" ht="13.6" customHeight="1"/>
    <row r="44" ht="13.6" customHeight="1"/>
    <row r="45" ht="13.6" customHeight="1"/>
    <row r="46" ht="13.6" customHeight="1"/>
    <row r="47" ht="13.6" customHeight="1"/>
    <row r="48" ht="13.6" customHeight="1"/>
    <row r="49" ht="13.6" customHeight="1"/>
    <row r="50" ht="13.6" customHeight="1"/>
    <row r="51" ht="13.6" customHeight="1"/>
    <row r="52" ht="13.6" customHeight="1"/>
    <row r="53" ht="13.6" customHeight="1"/>
    <row r="54" ht="13.6" customHeight="1"/>
    <row r="55" ht="13.6" customHeight="1"/>
    <row r="56" ht="13.6" customHeight="1"/>
    <row r="57" ht="13.6" customHeight="1"/>
    <row r="58" ht="13.6" customHeight="1"/>
    <row r="59" ht="13.6" customHeight="1"/>
    <row r="60" ht="13.6" customHeight="1"/>
  </sheetData>
  <mergeCells count="1">
    <mergeCell ref="B2:S3"/>
  </mergeCells>
  <phoneticPr fontId="2"/>
  <printOptions gridLinesSet="0"/>
  <pageMargins left="0.44" right="0.42" top="1" bottom="1" header="0.5" footer="0.5"/>
  <pageSetup paperSize="9"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2:V103"/>
  <sheetViews>
    <sheetView workbookViewId="0">
      <selection activeCell="B12" sqref="B12"/>
    </sheetView>
  </sheetViews>
  <sheetFormatPr defaultRowHeight="13.1"/>
  <cols>
    <col min="5" max="5" width="14.6640625" bestFit="1" customWidth="1"/>
    <col min="6" max="6" width="14.6640625" customWidth="1"/>
    <col min="7" max="7" width="50.33203125" bestFit="1" customWidth="1"/>
    <col min="8" max="8" width="25.21875" bestFit="1" customWidth="1"/>
    <col min="9" max="9" width="2.44140625" bestFit="1" customWidth="1"/>
    <col min="12" max="12" width="2.44140625" bestFit="1" customWidth="1"/>
    <col min="13" max="13" width="35.88671875" bestFit="1" customWidth="1"/>
    <col min="14" max="14" width="35.88671875" customWidth="1"/>
    <col min="17" max="17" width="27.33203125" bestFit="1" customWidth="1"/>
  </cols>
  <sheetData>
    <row r="2" spans="2:22">
      <c r="B2" s="3" t="s">
        <v>0</v>
      </c>
      <c r="C2" s="3" t="s">
        <v>1</v>
      </c>
      <c r="D2" s="3" t="s">
        <v>2</v>
      </c>
      <c r="E2" s="3" t="s">
        <v>21</v>
      </c>
      <c r="F2" s="3" t="s">
        <v>126</v>
      </c>
      <c r="G2" s="3" t="s">
        <v>24</v>
      </c>
      <c r="H2" s="3" t="s">
        <v>127</v>
      </c>
      <c r="I2" s="3"/>
      <c r="K2" s="3" t="s">
        <v>135</v>
      </c>
      <c r="L2" s="3"/>
      <c r="M2" s="3" t="s">
        <v>136</v>
      </c>
      <c r="N2" s="3"/>
      <c r="O2" s="3" t="s">
        <v>160</v>
      </c>
      <c r="P2" s="3" t="s">
        <v>167</v>
      </c>
      <c r="Q2" s="3" t="s">
        <v>179</v>
      </c>
    </row>
    <row r="3" spans="2:22">
      <c r="B3">
        <v>2023</v>
      </c>
      <c r="C3">
        <v>1</v>
      </c>
      <c r="D3">
        <v>1</v>
      </c>
      <c r="E3" s="26">
        <v>45017</v>
      </c>
      <c r="F3" s="30">
        <v>110</v>
      </c>
      <c r="G3" s="3" t="s">
        <v>25</v>
      </c>
      <c r="H3" s="3" t="s">
        <v>128</v>
      </c>
      <c r="I3" s="3">
        <v>1</v>
      </c>
      <c r="J3" t="s">
        <v>130</v>
      </c>
      <c r="K3" t="s">
        <v>133</v>
      </c>
      <c r="L3">
        <v>1</v>
      </c>
      <c r="M3" t="str">
        <f>IF(別紙!$W$39="産業用",N3,IF(別紙!$W$39="業務用",N7,""))</f>
        <v/>
      </c>
      <c r="N3" t="s">
        <v>139</v>
      </c>
      <c r="O3" s="47">
        <v>6000</v>
      </c>
      <c r="P3" t="s">
        <v>168</v>
      </c>
      <c r="Q3" s="59" t="s">
        <v>181</v>
      </c>
      <c r="R3" s="60" t="s">
        <v>182</v>
      </c>
      <c r="S3" t="s">
        <v>311</v>
      </c>
      <c r="T3" t="s">
        <v>312</v>
      </c>
      <c r="U3" t="s">
        <v>313</v>
      </c>
      <c r="V3" t="s">
        <v>314</v>
      </c>
    </row>
    <row r="4" spans="2:22">
      <c r="B4">
        <v>2024</v>
      </c>
      <c r="C4">
        <v>2</v>
      </c>
      <c r="D4">
        <v>2</v>
      </c>
      <c r="E4" s="26">
        <v>45047</v>
      </c>
      <c r="F4" s="30">
        <v>111</v>
      </c>
      <c r="G4" s="3" t="s">
        <v>26</v>
      </c>
      <c r="H4" s="3" t="s">
        <v>151</v>
      </c>
      <c r="I4" s="3">
        <v>1</v>
      </c>
      <c r="J4" t="s">
        <v>131</v>
      </c>
      <c r="K4" t="s">
        <v>134</v>
      </c>
      <c r="L4">
        <v>2</v>
      </c>
      <c r="M4" t="str">
        <f>IF(別紙!$W$39="産業用",N4,IF(別紙!$W$39="業務用",N8,""))</f>
        <v/>
      </c>
      <c r="N4" t="s">
        <v>140</v>
      </c>
      <c r="O4" s="47">
        <v>10000</v>
      </c>
      <c r="P4" t="s">
        <v>169</v>
      </c>
      <c r="Q4" s="59" t="s">
        <v>183</v>
      </c>
      <c r="R4" s="60" t="s">
        <v>184</v>
      </c>
      <c r="S4" t="s">
        <v>315</v>
      </c>
      <c r="T4" t="s">
        <v>316</v>
      </c>
      <c r="U4" t="s">
        <v>317</v>
      </c>
      <c r="V4" t="s">
        <v>318</v>
      </c>
    </row>
    <row r="5" spans="2:22">
      <c r="B5">
        <v>2025</v>
      </c>
      <c r="C5">
        <v>3</v>
      </c>
      <c r="D5">
        <v>3</v>
      </c>
      <c r="E5" s="26">
        <v>45078</v>
      </c>
      <c r="F5" s="30">
        <v>112</v>
      </c>
      <c r="G5" s="3" t="s">
        <v>27</v>
      </c>
      <c r="H5" s="3" t="s">
        <v>152</v>
      </c>
      <c r="I5" s="3">
        <v>2</v>
      </c>
      <c r="M5" t="str">
        <f>IF(別紙!$W$39="産業用",N5,IF(別紙!$W$39="業務用",N9,""))</f>
        <v/>
      </c>
      <c r="N5" t="s">
        <v>143</v>
      </c>
      <c r="O5" s="47">
        <v>20000</v>
      </c>
      <c r="Q5" s="59" t="s">
        <v>185</v>
      </c>
      <c r="R5" s="60" t="s">
        <v>186</v>
      </c>
      <c r="S5" t="s">
        <v>319</v>
      </c>
      <c r="T5" t="s">
        <v>320</v>
      </c>
      <c r="U5" t="s">
        <v>320</v>
      </c>
      <c r="V5" t="s">
        <v>321</v>
      </c>
    </row>
    <row r="6" spans="2:22">
      <c r="C6">
        <v>4</v>
      </c>
      <c r="D6">
        <v>4</v>
      </c>
      <c r="E6" s="26">
        <v>45108</v>
      </c>
      <c r="F6" s="30">
        <v>113</v>
      </c>
      <c r="G6" s="3" t="s">
        <v>28</v>
      </c>
      <c r="H6" s="3" t="s">
        <v>153</v>
      </c>
      <c r="I6" s="3">
        <v>2</v>
      </c>
      <c r="M6" t="str">
        <f>IF(別紙!$W$39="産業用",N6,IF(別紙!$W$39="業務用",N10,""))</f>
        <v/>
      </c>
      <c r="N6" t="s">
        <v>144</v>
      </c>
      <c r="O6" s="47">
        <v>30000</v>
      </c>
      <c r="Q6" s="59" t="s">
        <v>187</v>
      </c>
      <c r="R6" s="60" t="s">
        <v>188</v>
      </c>
      <c r="S6" t="s">
        <v>322</v>
      </c>
      <c r="T6" t="s">
        <v>323</v>
      </c>
      <c r="U6" t="s">
        <v>324</v>
      </c>
      <c r="V6" t="s">
        <v>325</v>
      </c>
    </row>
    <row r="7" spans="2:22">
      <c r="C7">
        <v>5</v>
      </c>
      <c r="D7">
        <v>5</v>
      </c>
      <c r="E7" s="26">
        <v>45139</v>
      </c>
      <c r="F7" s="30">
        <v>114</v>
      </c>
      <c r="G7" s="3" t="s">
        <v>29</v>
      </c>
      <c r="H7" s="3" t="s">
        <v>154</v>
      </c>
      <c r="I7" s="3">
        <v>2</v>
      </c>
      <c r="M7" t="e">
        <f>IF(#REF!="産業用",N3,IF(#REF!="業務用",N7,""))</f>
        <v>#REF!</v>
      </c>
      <c r="N7" t="s">
        <v>137</v>
      </c>
      <c r="O7" s="47">
        <v>60000</v>
      </c>
      <c r="Q7" s="59" t="s">
        <v>189</v>
      </c>
      <c r="R7" s="61" t="s">
        <v>190</v>
      </c>
      <c r="S7" t="s">
        <v>326</v>
      </c>
      <c r="T7" t="s">
        <v>316</v>
      </c>
      <c r="U7" t="s">
        <v>323</v>
      </c>
      <c r="V7" t="s">
        <v>327</v>
      </c>
    </row>
    <row r="8" spans="2:22">
      <c r="C8">
        <v>6</v>
      </c>
      <c r="D8">
        <v>6</v>
      </c>
      <c r="E8" s="26">
        <v>45170</v>
      </c>
      <c r="F8" s="30">
        <v>115</v>
      </c>
      <c r="G8" s="3" t="s">
        <v>30</v>
      </c>
      <c r="H8" s="3" t="s">
        <v>155</v>
      </c>
      <c r="I8" s="3">
        <v>2</v>
      </c>
      <c r="M8" t="e">
        <f>IF(#REF!="産業用",N4,IF(#REF!="業務用",N8,""))</f>
        <v>#REF!</v>
      </c>
      <c r="N8" t="s">
        <v>138</v>
      </c>
      <c r="O8" s="47">
        <v>70000</v>
      </c>
      <c r="Q8" s="59" t="s">
        <v>191</v>
      </c>
      <c r="R8" s="61" t="s">
        <v>192</v>
      </c>
      <c r="S8" t="s">
        <v>328</v>
      </c>
      <c r="T8" t="s">
        <v>316</v>
      </c>
      <c r="U8" t="s">
        <v>329</v>
      </c>
      <c r="V8" t="s">
        <v>330</v>
      </c>
    </row>
    <row r="9" spans="2:22">
      <c r="C9">
        <v>7</v>
      </c>
      <c r="D9">
        <v>7</v>
      </c>
      <c r="E9" s="26">
        <v>45200</v>
      </c>
      <c r="F9" s="30">
        <v>120</v>
      </c>
      <c r="G9" s="3" t="s">
        <v>31</v>
      </c>
      <c r="H9" s="3" t="s">
        <v>156</v>
      </c>
      <c r="I9" s="3">
        <v>2</v>
      </c>
      <c r="M9" t="e">
        <f>IF(#REF!="産業用",N5,IF(#REF!="業務用",N9,""))</f>
        <v>#REF!</v>
      </c>
      <c r="N9" t="s">
        <v>141</v>
      </c>
      <c r="O9" s="47">
        <v>140000</v>
      </c>
      <c r="Q9" s="59" t="s">
        <v>193</v>
      </c>
      <c r="R9" s="61" t="s">
        <v>194</v>
      </c>
      <c r="S9" t="s">
        <v>331</v>
      </c>
      <c r="T9" t="s">
        <v>332</v>
      </c>
      <c r="U9" t="s">
        <v>333</v>
      </c>
      <c r="V9" t="s">
        <v>334</v>
      </c>
    </row>
    <row r="10" spans="2:22">
      <c r="C10">
        <v>8</v>
      </c>
      <c r="D10">
        <v>8</v>
      </c>
      <c r="E10" s="26">
        <v>45231</v>
      </c>
      <c r="F10" s="30">
        <v>130</v>
      </c>
      <c r="G10" s="3" t="s">
        <v>32</v>
      </c>
      <c r="H10" s="3"/>
      <c r="I10" s="3">
        <v>2</v>
      </c>
      <c r="M10" t="e">
        <f>IF(#REF!="産業用",N6,IF(#REF!="業務用",N10,""))</f>
        <v>#REF!</v>
      </c>
      <c r="N10" t="s">
        <v>142</v>
      </c>
      <c r="O10" s="47"/>
      <c r="Q10" s="59" t="s">
        <v>195</v>
      </c>
      <c r="R10" s="61" t="s">
        <v>196</v>
      </c>
      <c r="S10" t="s">
        <v>335</v>
      </c>
      <c r="T10" t="s">
        <v>336</v>
      </c>
      <c r="U10" t="s">
        <v>337</v>
      </c>
      <c r="V10" t="s">
        <v>338</v>
      </c>
    </row>
    <row r="11" spans="2:22">
      <c r="C11">
        <v>9</v>
      </c>
      <c r="D11">
        <v>9</v>
      </c>
      <c r="E11" s="26">
        <v>45261</v>
      </c>
      <c r="F11" s="30">
        <v>140</v>
      </c>
      <c r="G11" s="3" t="s">
        <v>33</v>
      </c>
      <c r="I11" s="3"/>
      <c r="Q11" s="59" t="s">
        <v>197</v>
      </c>
      <c r="R11" s="61" t="s">
        <v>198</v>
      </c>
      <c r="S11" t="s">
        <v>339</v>
      </c>
      <c r="T11" t="s">
        <v>340</v>
      </c>
      <c r="U11" t="s">
        <v>341</v>
      </c>
      <c r="V11" t="s">
        <v>342</v>
      </c>
    </row>
    <row r="12" spans="2:22">
      <c r="C12">
        <v>10</v>
      </c>
      <c r="D12">
        <v>10</v>
      </c>
      <c r="E12" s="26">
        <v>45292</v>
      </c>
      <c r="F12" s="30">
        <v>141</v>
      </c>
      <c r="G12" s="3" t="s">
        <v>34</v>
      </c>
      <c r="Q12" s="59" t="s">
        <v>199</v>
      </c>
      <c r="R12" s="61" t="s">
        <v>200</v>
      </c>
      <c r="S12" t="s">
        <v>343</v>
      </c>
      <c r="T12" t="s">
        <v>333</v>
      </c>
      <c r="U12" t="s">
        <v>340</v>
      </c>
      <c r="V12" t="s">
        <v>344</v>
      </c>
    </row>
    <row r="13" spans="2:22">
      <c r="C13">
        <v>11</v>
      </c>
      <c r="D13">
        <v>11</v>
      </c>
      <c r="E13" s="26">
        <v>45323</v>
      </c>
      <c r="F13" s="30">
        <v>210</v>
      </c>
      <c r="G13" s="3" t="s">
        <v>35</v>
      </c>
      <c r="Q13" s="59" t="s">
        <v>201</v>
      </c>
      <c r="R13" s="61" t="s">
        <v>202</v>
      </c>
      <c r="S13" t="s">
        <v>345</v>
      </c>
      <c r="T13" t="s">
        <v>332</v>
      </c>
      <c r="U13" t="s">
        <v>312</v>
      </c>
      <c r="V13" t="s">
        <v>346</v>
      </c>
    </row>
    <row r="14" spans="2:22">
      <c r="C14">
        <v>12</v>
      </c>
      <c r="D14">
        <v>12</v>
      </c>
      <c r="E14" s="26">
        <v>45352</v>
      </c>
      <c r="F14" s="30">
        <v>211</v>
      </c>
      <c r="G14" s="3" t="s">
        <v>36</v>
      </c>
      <c r="Q14" s="59" t="s">
        <v>203</v>
      </c>
      <c r="R14" s="61" t="s">
        <v>204</v>
      </c>
      <c r="S14" t="s">
        <v>347</v>
      </c>
      <c r="T14" t="s">
        <v>329</v>
      </c>
      <c r="U14" t="s">
        <v>348</v>
      </c>
      <c r="V14" t="s">
        <v>349</v>
      </c>
    </row>
    <row r="15" spans="2:22">
      <c r="D15">
        <v>13</v>
      </c>
      <c r="E15" s="26">
        <v>45383</v>
      </c>
      <c r="F15" s="30">
        <v>212</v>
      </c>
      <c r="G15" s="3" t="s">
        <v>37</v>
      </c>
      <c r="Q15" s="59" t="s">
        <v>205</v>
      </c>
      <c r="R15" s="61" t="s">
        <v>206</v>
      </c>
      <c r="S15" t="s">
        <v>350</v>
      </c>
      <c r="T15" t="s">
        <v>329</v>
      </c>
      <c r="U15" t="s">
        <v>316</v>
      </c>
      <c r="V15" t="s">
        <v>351</v>
      </c>
    </row>
    <row r="16" spans="2:22">
      <c r="D16">
        <v>14</v>
      </c>
      <c r="E16" s="26">
        <v>45413</v>
      </c>
      <c r="F16" s="30">
        <v>220</v>
      </c>
      <c r="G16" s="3" t="s">
        <v>38</v>
      </c>
      <c r="Q16" s="59" t="s">
        <v>207</v>
      </c>
      <c r="R16" s="61" t="s">
        <v>208</v>
      </c>
      <c r="S16" t="s">
        <v>352</v>
      </c>
      <c r="T16" t="s">
        <v>329</v>
      </c>
      <c r="U16" t="s">
        <v>353</v>
      </c>
      <c r="V16" t="s">
        <v>354</v>
      </c>
    </row>
    <row r="17" spans="4:20">
      <c r="D17">
        <v>15</v>
      </c>
      <c r="E17" s="26">
        <v>45444</v>
      </c>
      <c r="F17" s="30">
        <v>221</v>
      </c>
      <c r="G17" s="3" t="s">
        <v>39</v>
      </c>
      <c r="Q17" s="59" t="s">
        <v>209</v>
      </c>
      <c r="R17" s="61" t="s">
        <v>210</v>
      </c>
      <c r="S17" t="s">
        <v>355</v>
      </c>
      <c r="T17" t="s">
        <v>329</v>
      </c>
    </row>
    <row r="18" spans="4:20">
      <c r="D18">
        <v>16</v>
      </c>
      <c r="E18" s="26">
        <v>45474</v>
      </c>
      <c r="F18" s="30">
        <v>222</v>
      </c>
      <c r="G18" s="3" t="s">
        <v>40</v>
      </c>
      <c r="Q18" s="59" t="s">
        <v>211</v>
      </c>
      <c r="R18" s="61" t="s">
        <v>212</v>
      </c>
      <c r="S18" t="s">
        <v>356</v>
      </c>
      <c r="T18" t="s">
        <v>312</v>
      </c>
    </row>
    <row r="19" spans="4:20">
      <c r="D19">
        <v>17</v>
      </c>
      <c r="E19" s="26">
        <v>45505</v>
      </c>
      <c r="F19" s="30">
        <v>223</v>
      </c>
      <c r="G19" s="3" t="s">
        <v>41</v>
      </c>
      <c r="Q19" s="59" t="s">
        <v>125</v>
      </c>
      <c r="R19" s="61" t="s">
        <v>213</v>
      </c>
      <c r="S19" t="s">
        <v>357</v>
      </c>
      <c r="T19" t="s">
        <v>323</v>
      </c>
    </row>
    <row r="20" spans="4:20">
      <c r="D20">
        <v>18</v>
      </c>
      <c r="E20" s="26">
        <v>45536</v>
      </c>
      <c r="F20" s="30">
        <v>224</v>
      </c>
      <c r="G20" s="3" t="s">
        <v>42</v>
      </c>
      <c r="S20" t="s">
        <v>358</v>
      </c>
      <c r="T20" t="s">
        <v>340</v>
      </c>
    </row>
    <row r="21" spans="4:20">
      <c r="D21">
        <v>19</v>
      </c>
      <c r="E21" s="26">
        <v>45566</v>
      </c>
      <c r="F21" s="30">
        <v>225</v>
      </c>
      <c r="G21" s="3" t="s">
        <v>43</v>
      </c>
      <c r="S21" t="s">
        <v>359</v>
      </c>
      <c r="T21" t="s">
        <v>312</v>
      </c>
    </row>
    <row r="22" spans="4:20">
      <c r="D22">
        <v>20</v>
      </c>
      <c r="E22" s="26">
        <v>45597</v>
      </c>
      <c r="F22" s="30">
        <v>226</v>
      </c>
      <c r="G22" s="3" t="s">
        <v>44</v>
      </c>
      <c r="S22" t="s">
        <v>360</v>
      </c>
      <c r="T22" t="s">
        <v>316</v>
      </c>
    </row>
    <row r="23" spans="4:20">
      <c r="D23">
        <v>21</v>
      </c>
      <c r="E23" s="26">
        <v>45627</v>
      </c>
      <c r="F23" s="30">
        <v>227</v>
      </c>
      <c r="G23" s="3" t="s">
        <v>45</v>
      </c>
      <c r="S23" t="s">
        <v>361</v>
      </c>
      <c r="T23" t="s">
        <v>323</v>
      </c>
    </row>
    <row r="24" spans="4:20">
      <c r="D24">
        <v>22</v>
      </c>
      <c r="E24" s="26">
        <v>45658</v>
      </c>
      <c r="F24" s="30">
        <v>240</v>
      </c>
      <c r="G24" s="3" t="s">
        <v>46</v>
      </c>
      <c r="S24" t="s">
        <v>362</v>
      </c>
      <c r="T24" t="s">
        <v>323</v>
      </c>
    </row>
    <row r="25" spans="4:20">
      <c r="D25">
        <v>23</v>
      </c>
      <c r="E25" s="26">
        <v>45689</v>
      </c>
      <c r="F25" s="30">
        <v>250</v>
      </c>
      <c r="G25" s="3" t="s">
        <v>47</v>
      </c>
      <c r="S25" t="s">
        <v>363</v>
      </c>
      <c r="T25" t="s">
        <v>364</v>
      </c>
    </row>
    <row r="26" spans="4:20">
      <c r="D26">
        <v>24</v>
      </c>
      <c r="E26" s="26">
        <v>45717</v>
      </c>
      <c r="F26" s="30">
        <v>260</v>
      </c>
      <c r="G26" s="3" t="s">
        <v>48</v>
      </c>
      <c r="S26" t="s">
        <v>365</v>
      </c>
      <c r="T26" t="s">
        <v>320</v>
      </c>
    </row>
    <row r="27" spans="4:20">
      <c r="D27">
        <v>25</v>
      </c>
      <c r="E27" s="26">
        <v>45748</v>
      </c>
      <c r="F27" s="30">
        <v>261</v>
      </c>
      <c r="G27" s="3" t="s">
        <v>49</v>
      </c>
      <c r="S27" t="s">
        <v>366</v>
      </c>
      <c r="T27" t="s">
        <v>367</v>
      </c>
    </row>
    <row r="28" spans="4:20">
      <c r="D28">
        <v>26</v>
      </c>
      <c r="E28" s="26">
        <v>45778</v>
      </c>
      <c r="F28" s="30">
        <v>270</v>
      </c>
      <c r="G28" s="3" t="s">
        <v>50</v>
      </c>
      <c r="S28" t="s">
        <v>368</v>
      </c>
      <c r="T28" t="s">
        <v>369</v>
      </c>
    </row>
    <row r="29" spans="4:20">
      <c r="D29">
        <v>27</v>
      </c>
      <c r="E29" s="26">
        <v>45809</v>
      </c>
      <c r="F29" s="30">
        <v>271</v>
      </c>
      <c r="G29" s="3" t="s">
        <v>51</v>
      </c>
      <c r="S29" t="s">
        <v>370</v>
      </c>
      <c r="T29" t="s">
        <v>336</v>
      </c>
    </row>
    <row r="30" spans="4:20">
      <c r="D30">
        <v>28</v>
      </c>
      <c r="E30" s="26">
        <v>45839</v>
      </c>
      <c r="F30" s="30">
        <v>272</v>
      </c>
      <c r="G30" s="3" t="s">
        <v>52</v>
      </c>
      <c r="S30" t="s">
        <v>371</v>
      </c>
      <c r="T30" t="s">
        <v>313</v>
      </c>
    </row>
    <row r="31" spans="4:20">
      <c r="D31">
        <v>29</v>
      </c>
      <c r="E31" s="26">
        <v>45870</v>
      </c>
      <c r="F31" s="30">
        <v>273</v>
      </c>
      <c r="G31" s="3" t="s">
        <v>53</v>
      </c>
      <c r="S31" t="s">
        <v>372</v>
      </c>
      <c r="T31" t="s">
        <v>313</v>
      </c>
    </row>
    <row r="32" spans="4:20">
      <c r="D32">
        <v>30</v>
      </c>
      <c r="E32" s="26">
        <v>45901</v>
      </c>
      <c r="F32" s="30">
        <v>274</v>
      </c>
      <c r="G32" s="3" t="s">
        <v>54</v>
      </c>
      <c r="S32" t="s">
        <v>373</v>
      </c>
      <c r="T32" t="s">
        <v>313</v>
      </c>
    </row>
    <row r="33" spans="4:20">
      <c r="D33">
        <v>31</v>
      </c>
      <c r="E33" s="26">
        <v>45931</v>
      </c>
      <c r="F33" s="30">
        <v>276</v>
      </c>
      <c r="G33" s="3" t="s">
        <v>55</v>
      </c>
      <c r="S33" t="s">
        <v>374</v>
      </c>
      <c r="T33" t="s">
        <v>313</v>
      </c>
    </row>
    <row r="34" spans="4:20">
      <c r="E34" s="26">
        <v>45962</v>
      </c>
      <c r="F34" s="30">
        <v>280</v>
      </c>
      <c r="G34" s="3" t="s">
        <v>56</v>
      </c>
      <c r="S34" t="s">
        <v>375</v>
      </c>
      <c r="T34" t="s">
        <v>333</v>
      </c>
    </row>
    <row r="35" spans="4:20">
      <c r="E35" s="26">
        <v>45992</v>
      </c>
      <c r="F35" s="30">
        <v>290</v>
      </c>
      <c r="G35" s="3" t="s">
        <v>57</v>
      </c>
      <c r="S35" t="s">
        <v>376</v>
      </c>
      <c r="T35" t="s">
        <v>323</v>
      </c>
    </row>
    <row r="36" spans="4:20">
      <c r="E36" s="26">
        <v>46023</v>
      </c>
      <c r="F36" s="30">
        <v>300</v>
      </c>
      <c r="G36" s="3" t="s">
        <v>58</v>
      </c>
      <c r="S36" t="s">
        <v>377</v>
      </c>
      <c r="T36" t="s">
        <v>316</v>
      </c>
    </row>
    <row r="37" spans="4:20">
      <c r="E37" s="26">
        <v>46054</v>
      </c>
      <c r="F37" s="30">
        <v>310</v>
      </c>
      <c r="G37" s="3" t="s">
        <v>59</v>
      </c>
      <c r="S37" t="s">
        <v>378</v>
      </c>
      <c r="T37" t="s">
        <v>336</v>
      </c>
    </row>
    <row r="38" spans="4:20">
      <c r="E38" s="26">
        <v>46082</v>
      </c>
      <c r="F38" s="30">
        <v>311</v>
      </c>
      <c r="G38" s="3" t="s">
        <v>60</v>
      </c>
      <c r="S38" t="s">
        <v>379</v>
      </c>
      <c r="T38" t="s">
        <v>340</v>
      </c>
    </row>
    <row r="39" spans="4:20">
      <c r="E39" s="26">
        <v>46113</v>
      </c>
      <c r="F39" s="30">
        <v>312</v>
      </c>
      <c r="G39" s="3" t="s">
        <v>61</v>
      </c>
      <c r="S39" t="s">
        <v>380</v>
      </c>
      <c r="T39" t="s">
        <v>340</v>
      </c>
    </row>
    <row r="40" spans="4:20">
      <c r="E40" s="26">
        <v>46143</v>
      </c>
      <c r="F40" s="30">
        <v>320</v>
      </c>
      <c r="G40" s="3" t="s">
        <v>62</v>
      </c>
      <c r="S40" t="s">
        <v>381</v>
      </c>
      <c r="T40" t="s">
        <v>333</v>
      </c>
    </row>
    <row r="41" spans="4:20">
      <c r="E41" s="26">
        <v>46174</v>
      </c>
      <c r="F41" s="30">
        <v>321</v>
      </c>
      <c r="G41" s="3" t="s">
        <v>63</v>
      </c>
      <c r="S41" t="s">
        <v>382</v>
      </c>
      <c r="T41" t="s">
        <v>333</v>
      </c>
    </row>
    <row r="42" spans="4:20">
      <c r="E42" s="26">
        <v>46204</v>
      </c>
      <c r="F42" s="30">
        <v>322</v>
      </c>
      <c r="G42" s="3" t="s">
        <v>64</v>
      </c>
      <c r="S42" t="s">
        <v>383</v>
      </c>
      <c r="T42" t="s">
        <v>329</v>
      </c>
    </row>
    <row r="43" spans="4:20">
      <c r="E43" s="26">
        <v>46235</v>
      </c>
      <c r="F43" s="30">
        <v>323</v>
      </c>
      <c r="G43" s="3" t="s">
        <v>65</v>
      </c>
      <c r="S43" t="s">
        <v>384</v>
      </c>
      <c r="T43" t="s">
        <v>367</v>
      </c>
    </row>
    <row r="44" spans="4:20">
      <c r="E44" s="26">
        <v>46266</v>
      </c>
      <c r="F44" s="30">
        <v>330</v>
      </c>
      <c r="G44" s="3" t="s">
        <v>66</v>
      </c>
      <c r="S44" t="s">
        <v>385</v>
      </c>
      <c r="T44" t="s">
        <v>320</v>
      </c>
    </row>
    <row r="45" spans="4:20">
      <c r="E45" s="26">
        <v>46296</v>
      </c>
      <c r="F45" s="30">
        <v>331</v>
      </c>
      <c r="G45" s="3" t="s">
        <v>67</v>
      </c>
      <c r="S45" t="s">
        <v>386</v>
      </c>
      <c r="T45" t="s">
        <v>312</v>
      </c>
    </row>
    <row r="46" spans="4:20">
      <c r="E46" s="26">
        <v>46327</v>
      </c>
      <c r="F46" s="30">
        <v>340</v>
      </c>
      <c r="G46" s="3" t="s">
        <v>68</v>
      </c>
      <c r="S46" t="s">
        <v>387</v>
      </c>
      <c r="T46" t="s">
        <v>388</v>
      </c>
    </row>
    <row r="47" spans="4:20">
      <c r="E47" s="26">
        <v>46357</v>
      </c>
      <c r="F47" s="30">
        <v>341</v>
      </c>
      <c r="G47" s="3" t="s">
        <v>69</v>
      </c>
      <c r="S47" t="s">
        <v>389</v>
      </c>
      <c r="T47" t="s">
        <v>364</v>
      </c>
    </row>
    <row r="48" spans="4:20">
      <c r="E48" s="26">
        <v>46388</v>
      </c>
      <c r="F48" s="30">
        <v>350</v>
      </c>
      <c r="G48" s="3" t="s">
        <v>70</v>
      </c>
      <c r="S48" t="s">
        <v>390</v>
      </c>
      <c r="T48" t="s">
        <v>312</v>
      </c>
    </row>
    <row r="49" spans="5:20">
      <c r="E49" s="26">
        <v>46419</v>
      </c>
      <c r="F49" s="30">
        <v>360</v>
      </c>
      <c r="G49" s="3" t="s">
        <v>71</v>
      </c>
      <c r="S49" t="s">
        <v>391</v>
      </c>
      <c r="T49" t="s">
        <v>388</v>
      </c>
    </row>
    <row r="50" spans="5:20">
      <c r="E50" s="26">
        <v>46447</v>
      </c>
      <c r="F50" s="30">
        <v>370</v>
      </c>
      <c r="G50" s="3" t="s">
        <v>72</v>
      </c>
      <c r="S50" t="s">
        <v>392</v>
      </c>
      <c r="T50" t="s">
        <v>333</v>
      </c>
    </row>
    <row r="51" spans="5:20">
      <c r="E51" s="26">
        <v>46478</v>
      </c>
      <c r="F51" s="30">
        <v>390</v>
      </c>
      <c r="G51" s="3" t="s">
        <v>73</v>
      </c>
      <c r="S51" t="s">
        <v>393</v>
      </c>
      <c r="T51" t="s">
        <v>329</v>
      </c>
    </row>
    <row r="52" spans="5:20">
      <c r="E52" s="26">
        <v>46508</v>
      </c>
      <c r="F52" s="30">
        <v>410</v>
      </c>
      <c r="G52" s="3" t="s">
        <v>74</v>
      </c>
    </row>
    <row r="53" spans="5:20">
      <c r="E53" s="26">
        <v>46539</v>
      </c>
      <c r="F53" s="30">
        <v>411</v>
      </c>
      <c r="G53" s="3" t="s">
        <v>75</v>
      </c>
    </row>
    <row r="54" spans="5:20">
      <c r="E54" s="26">
        <v>46569</v>
      </c>
      <c r="F54" s="30">
        <v>412</v>
      </c>
      <c r="G54" s="3" t="s">
        <v>76</v>
      </c>
    </row>
    <row r="55" spans="5:20">
      <c r="E55" s="26">
        <v>46600</v>
      </c>
      <c r="F55" s="30">
        <v>413</v>
      </c>
      <c r="G55" s="3" t="s">
        <v>77</v>
      </c>
    </row>
    <row r="56" spans="5:20">
      <c r="E56" s="26">
        <v>46631</v>
      </c>
      <c r="F56" s="30">
        <v>510</v>
      </c>
      <c r="G56" s="3" t="s">
        <v>78</v>
      </c>
    </row>
    <row r="57" spans="5:20">
      <c r="E57" s="26">
        <v>46661</v>
      </c>
      <c r="F57" s="30">
        <v>520</v>
      </c>
      <c r="G57" s="3" t="s">
        <v>79</v>
      </c>
    </row>
    <row r="58" spans="5:20">
      <c r="E58" s="26">
        <v>46692</v>
      </c>
      <c r="F58" s="30">
        <v>530</v>
      </c>
      <c r="G58" s="3" t="s">
        <v>80</v>
      </c>
    </row>
    <row r="59" spans="5:20">
      <c r="E59" s="26">
        <v>46722</v>
      </c>
      <c r="F59" s="30">
        <v>531</v>
      </c>
      <c r="G59" s="3" t="s">
        <v>81</v>
      </c>
    </row>
    <row r="60" spans="5:20">
      <c r="E60" s="26">
        <v>46753</v>
      </c>
      <c r="F60" s="30">
        <v>540</v>
      </c>
      <c r="G60" s="3" t="s">
        <v>82</v>
      </c>
    </row>
    <row r="61" spans="5:20">
      <c r="E61" s="26">
        <v>46784</v>
      </c>
      <c r="F61" s="30">
        <v>550</v>
      </c>
      <c r="G61" s="3" t="s">
        <v>83</v>
      </c>
    </row>
    <row r="62" spans="5:20">
      <c r="E62" s="26">
        <v>46813</v>
      </c>
      <c r="F62" s="30">
        <v>610</v>
      </c>
      <c r="G62" s="3" t="s">
        <v>84</v>
      </c>
    </row>
    <row r="63" spans="5:20">
      <c r="E63" s="26">
        <v>46844</v>
      </c>
      <c r="F63" s="30">
        <v>611</v>
      </c>
      <c r="G63" s="3" t="s">
        <v>85</v>
      </c>
    </row>
    <row r="64" spans="5:20">
      <c r="E64" s="26">
        <v>46874</v>
      </c>
      <c r="F64" s="30">
        <v>612</v>
      </c>
      <c r="G64" s="3" t="s">
        <v>86</v>
      </c>
    </row>
    <row r="65" spans="5:7">
      <c r="E65" s="26">
        <v>46905</v>
      </c>
      <c r="F65" s="30">
        <v>620</v>
      </c>
      <c r="G65" s="3" t="s">
        <v>87</v>
      </c>
    </row>
    <row r="66" spans="5:7">
      <c r="E66" s="26">
        <v>46935</v>
      </c>
      <c r="F66" s="30">
        <v>630</v>
      </c>
      <c r="G66" s="3" t="s">
        <v>88</v>
      </c>
    </row>
    <row r="67" spans="5:7">
      <c r="E67" s="26">
        <v>46966</v>
      </c>
      <c r="F67" s="30">
        <v>710</v>
      </c>
      <c r="G67" s="3" t="s">
        <v>89</v>
      </c>
    </row>
    <row r="68" spans="5:7">
      <c r="E68" s="26">
        <v>46997</v>
      </c>
      <c r="F68" s="30">
        <v>720</v>
      </c>
      <c r="G68" s="3" t="s">
        <v>90</v>
      </c>
    </row>
    <row r="69" spans="5:7">
      <c r="E69" s="26">
        <v>47027</v>
      </c>
      <c r="F69" s="30">
        <v>730</v>
      </c>
      <c r="G69" s="3" t="s">
        <v>91</v>
      </c>
    </row>
    <row r="70" spans="5:7">
      <c r="E70" s="26">
        <v>47058</v>
      </c>
      <c r="F70" s="30">
        <v>731</v>
      </c>
      <c r="G70" s="3" t="s">
        <v>92</v>
      </c>
    </row>
    <row r="71" spans="5:7">
      <c r="E71" s="26">
        <v>47088</v>
      </c>
      <c r="F71" s="30">
        <v>732</v>
      </c>
      <c r="G71" s="3" t="s">
        <v>93</v>
      </c>
    </row>
    <row r="72" spans="5:7">
      <c r="E72" s="26">
        <v>47119</v>
      </c>
      <c r="F72" s="30">
        <v>740</v>
      </c>
      <c r="G72" s="3" t="s">
        <v>94</v>
      </c>
    </row>
    <row r="73" spans="5:7">
      <c r="E73" s="26">
        <v>47150</v>
      </c>
      <c r="F73" s="30">
        <v>750</v>
      </c>
      <c r="G73" s="3" t="s">
        <v>95</v>
      </c>
    </row>
    <row r="74" spans="5:7">
      <c r="E74" s="26">
        <v>47178</v>
      </c>
      <c r="F74" s="30">
        <v>751</v>
      </c>
      <c r="G74" s="3" t="s">
        <v>96</v>
      </c>
    </row>
    <row r="75" spans="5:7">
      <c r="E75" s="26">
        <v>47209</v>
      </c>
      <c r="F75" s="30">
        <v>760</v>
      </c>
      <c r="G75" s="3" t="s">
        <v>97</v>
      </c>
    </row>
    <row r="76" spans="5:7">
      <c r="E76" s="26">
        <v>47239</v>
      </c>
      <c r="F76" s="30">
        <v>761</v>
      </c>
      <c r="G76" s="3" t="s">
        <v>98</v>
      </c>
    </row>
    <row r="77" spans="5:7">
      <c r="E77" s="26">
        <v>47270</v>
      </c>
      <c r="F77" s="30">
        <v>762</v>
      </c>
      <c r="G77" s="3" t="s">
        <v>99</v>
      </c>
    </row>
    <row r="78" spans="5:7">
      <c r="E78" s="26">
        <v>47300</v>
      </c>
      <c r="F78" s="30">
        <v>770</v>
      </c>
      <c r="G78" s="3" t="s">
        <v>100</v>
      </c>
    </row>
    <row r="79" spans="5:7">
      <c r="E79" s="26">
        <v>47331</v>
      </c>
      <c r="F79" s="30">
        <v>771</v>
      </c>
      <c r="G79" s="3" t="s">
        <v>101</v>
      </c>
    </row>
    <row r="80" spans="5:7">
      <c r="E80" s="26">
        <v>47362</v>
      </c>
      <c r="F80" s="30">
        <v>772</v>
      </c>
      <c r="G80" s="3" t="s">
        <v>102</v>
      </c>
    </row>
    <row r="81" spans="5:7">
      <c r="E81" s="26">
        <v>47392</v>
      </c>
      <c r="F81" s="30">
        <v>790</v>
      </c>
      <c r="G81" s="3" t="s">
        <v>103</v>
      </c>
    </row>
    <row r="82" spans="5:7">
      <c r="E82" s="26">
        <v>47423</v>
      </c>
      <c r="F82" s="30">
        <v>10</v>
      </c>
      <c r="G82" s="3" t="s">
        <v>104</v>
      </c>
    </row>
    <row r="83" spans="5:7">
      <c r="E83" s="26">
        <v>47453</v>
      </c>
      <c r="F83" s="30">
        <v>11</v>
      </c>
      <c r="G83" s="3" t="s">
        <v>105</v>
      </c>
    </row>
    <row r="84" spans="5:7">
      <c r="E84" s="26">
        <v>47484</v>
      </c>
      <c r="F84" s="30">
        <v>12</v>
      </c>
      <c r="G84" s="3" t="s">
        <v>106</v>
      </c>
    </row>
    <row r="85" spans="5:7">
      <c r="E85" s="26">
        <v>47515</v>
      </c>
      <c r="F85" s="30">
        <v>20</v>
      </c>
      <c r="G85" s="3" t="s">
        <v>107</v>
      </c>
    </row>
    <row r="86" spans="5:7">
      <c r="E86" s="26">
        <v>47543</v>
      </c>
      <c r="F86" s="30">
        <v>21</v>
      </c>
      <c r="G86" s="3" t="s">
        <v>108</v>
      </c>
    </row>
    <row r="87" spans="5:7">
      <c r="F87" s="30">
        <v>30</v>
      </c>
      <c r="G87" s="3" t="s">
        <v>109</v>
      </c>
    </row>
    <row r="88" spans="5:7">
      <c r="F88" s="30">
        <v>31</v>
      </c>
      <c r="G88" s="3" t="s">
        <v>110</v>
      </c>
    </row>
    <row r="89" spans="5:7">
      <c r="F89" s="30">
        <v>32</v>
      </c>
      <c r="G89" s="3" t="s">
        <v>111</v>
      </c>
    </row>
    <row r="90" spans="5:7">
      <c r="F90" s="30">
        <v>40</v>
      </c>
      <c r="G90" s="3" t="s">
        <v>112</v>
      </c>
    </row>
    <row r="91" spans="5:7">
      <c r="F91" s="30">
        <v>41</v>
      </c>
      <c r="G91" s="3" t="s">
        <v>113</v>
      </c>
    </row>
    <row r="92" spans="5:7">
      <c r="F92" s="30">
        <v>42</v>
      </c>
      <c r="G92" s="3" t="s">
        <v>114</v>
      </c>
    </row>
    <row r="93" spans="5:7">
      <c r="F93" s="30">
        <v>43</v>
      </c>
      <c r="G93" s="3" t="s">
        <v>115</v>
      </c>
    </row>
    <row r="94" spans="5:7">
      <c r="F94" s="30">
        <v>50</v>
      </c>
      <c r="G94" s="3" t="s">
        <v>116</v>
      </c>
    </row>
    <row r="95" spans="5:7">
      <c r="F95" s="30">
        <v>51</v>
      </c>
      <c r="G95" s="3" t="s">
        <v>117</v>
      </c>
    </row>
    <row r="96" spans="5:7">
      <c r="F96" s="30">
        <v>52</v>
      </c>
      <c r="G96" s="3" t="s">
        <v>118</v>
      </c>
    </row>
    <row r="97" spans="6:7">
      <c r="F97" s="30">
        <v>53</v>
      </c>
      <c r="G97" s="3" t="s">
        <v>119</v>
      </c>
    </row>
    <row r="98" spans="6:7">
      <c r="F98" s="30">
        <v>54</v>
      </c>
      <c r="G98" s="3" t="s">
        <v>120</v>
      </c>
    </row>
    <row r="99" spans="6:7">
      <c r="F99" s="30">
        <v>55</v>
      </c>
      <c r="G99" s="3" t="s">
        <v>121</v>
      </c>
    </row>
    <row r="100" spans="6:7">
      <c r="F100" s="30">
        <v>56</v>
      </c>
      <c r="G100" s="3" t="s">
        <v>122</v>
      </c>
    </row>
    <row r="101" spans="6:7">
      <c r="F101" s="30">
        <v>57</v>
      </c>
      <c r="G101" s="3" t="s">
        <v>123</v>
      </c>
    </row>
    <row r="102" spans="6:7">
      <c r="F102" s="30">
        <v>60</v>
      </c>
      <c r="G102" s="3" t="s">
        <v>124</v>
      </c>
    </row>
    <row r="103" spans="6:7">
      <c r="F103" s="30">
        <v>90</v>
      </c>
      <c r="G103" s="3" t="s">
        <v>125</v>
      </c>
    </row>
  </sheetData>
  <sheetProtection sheet="1" objects="1" scenarios="1" selectLockedCells="1" selectUn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重要事項説明書（高圧）</vt:lpstr>
      <vt:lpstr>重要事項説明書 (特別高圧)</vt:lpstr>
      <vt:lpstr>電力申込書</vt:lpstr>
      <vt:lpstr>別紙</vt:lpstr>
      <vt:lpstr>使用計画入力リスト</vt:lpstr>
      <vt:lpstr>使用計画書(1)</vt:lpstr>
      <vt:lpstr>使用計画書(2)</vt:lpstr>
      <vt:lpstr>使用計画書(3)</vt:lpstr>
      <vt:lpstr>入力リスト</vt:lpstr>
      <vt:lpstr>'使用計画書(1)'!Print_Area</vt:lpstr>
      <vt:lpstr>'重要事項説明書 (特別高圧)'!Print_Area</vt:lpstr>
      <vt:lpstr>'重要事項説明書（高圧）'!Print_Area</vt:lpstr>
      <vt:lpstr>電力申込書!Print_Area</vt:lpstr>
      <vt:lpstr>別紙!Print_Area</vt:lpstr>
    </vt:vector>
  </TitlesOfParts>
  <Company>北陸電力株式会社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千京 史知</dc:creator>
  <cp:lastModifiedBy>原﨑 翔平</cp:lastModifiedBy>
  <cp:lastPrinted>2023-02-07T00:50:25Z</cp:lastPrinted>
  <dcterms:created xsi:type="dcterms:W3CDTF">2022-11-15T05:09:31Z</dcterms:created>
  <dcterms:modified xsi:type="dcterms:W3CDTF">2024-03-21T05:39:36Z</dcterms:modified>
</cp:coreProperties>
</file>